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<sst xmlns="http://schemas.openxmlformats.org/spreadsheetml/2006/main" count="1089" uniqueCount="557">
  <si>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</si>
  <si>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</si>
  <si>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</si>
  <si>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</si>
  <si>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</si>
  <si>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</si>
  <si>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</si>
  <si>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</si>
  <si>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</si>
  <si>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</si>
  <si>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</si>
  <si>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</si>
  <si>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</si>
  <si>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</si>
  <si>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</si>
  <si>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</si>
  <si>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</si>
  <si>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</si>
  <si>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</si>
  <si>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</si>
  <si>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</si>
  <si>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</si>
  <si>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</si>
  <si>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</si>
  <si>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</si>
  <si>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</si>
  <si>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</si>
  <si>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</si>
  <si>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</si>
  <si>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</si>
  <si>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</si>
  <si>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</si>
  <si>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</si>
  <si>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</si>
  <si>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</si>
  <si>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</si>
  <si>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</si>
  <si>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</si>
  <si>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</si>
  <si>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</si>
  <si>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</si>
  <si>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</si>
  <si>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</si>
  <si>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</si>
  <si>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</si>
  <si>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</si>
  <si>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</si>
  <si>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</si>
  <si>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</si>
  <si>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</si>
  <si>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</si>
  <si>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</si>
  <si>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</si>
  <si>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</si>
  <si>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</si>
  <si>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</si>
  <si>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</si>
  <si>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</si>
  <si>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</si>
  <si>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</si>
  <si>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</si>
  <si>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</si>
  <si>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</si>
  <si>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</si>
  <si>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</si>
  <si>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</si>
  <si>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</si>
  <si>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</si>
  <si>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</si>
  <si>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</si>
  <si>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</si>
  <si>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</si>
  <si>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</si>
  <si>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</si>
  <si>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</si>
  <si>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</si>
  <si>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</si>
  <si>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</si>
  <si>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</si>
  <si>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</si>
  <si>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</si>
  <si>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</si>
  <si>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</si>
  <si>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</si>
  <si>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</si>
  <si>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</si>
  <si>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</si>
  <si>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</si>
  <si>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</si>
  <si>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</si>
  <si>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</si>
  <si>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</si>
  <si>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</si>
  <si>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</si>
  <si>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球磨村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</si>
  <si>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</si>
  <si>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</si>
  <si>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</si>
  <si>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</si>
  <si>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</si>
  <si>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</si>
  <si>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</si>
  <si>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</si>
  <si>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</si>
  <si>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</si>
  <si>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</si>
  <si>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</si>
  <si>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</si>
  <si>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</si>
  <si>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</si>
  <si>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</si>
  <si>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</si>
  <si>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</si>
  <si>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</si>
  <si>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</si>
  <si>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</si>
  <si>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</si>
  <si>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</si>
  <si>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</si>
  <si>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</si>
  <si>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</si>
  <si>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</si>
  <si>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</si>
  <si>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</si>
  <si>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</si>
  <si>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</si>
  <si>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</si>
  <si>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</si>
  <si>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</si>
  <si>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</si>
  <si>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</si>
  <si>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</si>
  <si>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</si>
  <si>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</si>
  <si>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</si>
  <si>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</si>
  <si>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</si>
  <si>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</si>
  <si>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</si>
  <si>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</si>
  <si>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</si>
  <si>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-5.8</t>
    <phoneticPr fontId="5"/>
  </si>
  <si>
    <t>基準財政需要額</t>
    <phoneticPr fontId="26"/>
  </si>
  <si>
    <t>うち日本人(％)</t>
    <phoneticPr fontId="5"/>
  </si>
  <si>
    <t>-5.9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</si>
  <si>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</si>
  <si>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</si>
  <si>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</si>
  <si>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</si>
  <si>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</si>
  <si>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</si>
  <si>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</si>
  <si>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</si>
  <si>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</si>
  <si>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</si>
  <si>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</si>
  <si>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</si>
  <si>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</si>
  <si>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</si>
  <si>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</si>
  <si>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</si>
  <si>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</si>
  <si>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</si>
  <si>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</si>
  <si>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</si>
  <si>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</si>
  <si>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</si>
  <si>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</si>
  <si>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</si>
  <si>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</si>
  <si>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</si>
  <si>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</si>
  <si>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</si>
  <si>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</si>
  <si>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</si>
  <si>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</si>
  <si>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</si>
  <si>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</si>
  <si>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</si>
  <si>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</si>
  <si>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</si>
  <si>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</si>
  <si>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</si>
  <si>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</si>
  <si>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</si>
  <si>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</si>
  <si>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</si>
  <si>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</si>
  <si>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</si>
  <si>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</si>
  <si>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</si>
  <si>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</si>
  <si>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</si>
  <si>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</si>
  <si>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</si>
  <si>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</si>
  <si>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</si>
  <si>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</si>
  <si>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</si>
  <si>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</si>
  <si>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</si>
  <si>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</si>
  <si>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</si>
  <si>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熊本県球磨村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</si>
  <si>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</si>
  <si>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</si>
  <si>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</si>
  <si>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</si>
  <si>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</si>
  <si>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</si>
  <si>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</si>
  <si>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</si>
  <si>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</si>
  <si>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</si>
  <si>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</si>
  <si>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</si>
  <si>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</si>
  <si>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</si>
  <si>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</si>
  <si>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</si>
  <si>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</si>
  <si>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</si>
  <si>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</si>
  <si>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</si>
  <si>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</si>
  <si>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</si>
  <si>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</si>
  <si>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</si>
  <si>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</si>
  <si>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</si>
  <si>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</si>
  <si>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</si>
  <si>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</si>
  <si>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</si>
  <si>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</si>
  <si>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</si>
  <si>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</si>
  <si>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</si>
  <si>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</si>
  <si>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</si>
  <si>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</si>
  <si>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</si>
  <si>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</si>
  <si>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</si>
  <si>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</si>
  <si>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</si>
  <si>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</si>
  <si>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</si>
  <si>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</si>
  <si>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</si>
  <si>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</si>
  <si>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</si>
  <si>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</si>
  <si>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</si>
  <si>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</si>
  <si>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</si>
  <si>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</si>
  <si>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</si>
  <si>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</si>
  <si>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</si>
  <si>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</si>
  <si>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</si>
  <si>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</si>
  <si>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</si>
  <si>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</si>
  <si>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</si>
  <si>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</si>
  <si>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</si>
  <si>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</si>
  <si>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</si>
  <si>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</si>
  <si>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</si>
  <si>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</si>
  <si>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</si>
  <si>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</si>
  <si>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</si>
  <si>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</si>
  <si>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</si>
  <si>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</si>
  <si>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</si>
  <si>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</si>
  <si>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</si>
  <si>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</si>
  <si>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</si>
  <si>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</si>
  <si>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</si>
  <si>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</si>
  <si>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</si>
  <si>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</si>
  <si>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</si>
  <si>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</si>
  <si>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</si>
  <si>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</si>
  <si>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</si>
  <si>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</si>
  <si>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</si>
  <si>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</si>
  <si>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</si>
  <si>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</si>
  <si>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</si>
  <si>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</si>
  <si>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</si>
  <si>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</si>
  <si>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</si>
  <si>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</si>
  <si>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</si>
  <si>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</si>
  <si>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</si>
  <si>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</si>
  <si>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</si>
  <si>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</si>
  <si>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</si>
  <si>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</si>
  <si>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</si>
  <si>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</si>
  <si>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</si>
  <si>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</si>
  <si>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</si>
  <si>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</si>
  <si>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</si>
  <si>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</si>
  <si>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</si>
  <si>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</si>
  <si>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</si>
  <si>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</si>
  <si>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</si>
  <si>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</si>
  <si>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</si>
  <si>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</si>
  <si>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</si>
  <si>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</si>
  <si>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</si>
  <si>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</si>
  <si>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</si>
  <si>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</si>
  <si>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</si>
  <si>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</si>
  <si>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</si>
  <si>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</si>
  <si>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</si>
  <si>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</si>
  <si>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</si>
  <si>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</si>
  <si>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</si>
  <si>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</si>
  <si>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</si>
  <si>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</si>
  <si>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</si>
  <si>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</si>
  <si>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</si>
  <si>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</si>
  <si>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</si>
  <si>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</si>
  <si>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</si>
  <si>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熊本県球磨村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</si>
  <si>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</si>
  <si>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</si>
  <si>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</si>
  <si>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</si>
  <si>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</si>
  <si>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</si>
  <si>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</si>
  <si>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</si>
  <si>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</si>
  <si>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</si>
  <si>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</si>
  <si>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</si>
  <si>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</si>
  <si>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</si>
  <si>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</si>
  <si>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</si>
  <si>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</si>
  <si>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</si>
  <si>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</si>
  <si>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</si>
  <si>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</si>
  <si>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</si>
  <si>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</si>
  <si>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</si>
  <si>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</si>
  <si>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</si>
  <si>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</si>
  <si>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</si>
  <si>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</si>
  <si>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</si>
  <si>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</si>
  <si>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</si>
  <si>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</si>
  <si>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</si>
  <si>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</si>
  <si>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</si>
  <si>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</si>
  <si>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</si>
  <si>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</si>
  <si>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</si>
  <si>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</si>
  <si>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</si>
  <si>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</si>
  <si>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</si>
  <si>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</si>
  <si>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</si>
  <si>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</si>
  <si>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</si>
  <si>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</si>
  <si>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</si>
  <si>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</si>
  <si>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</si>
  <si>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</si>
  <si>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</si>
  <si>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</si>
  <si>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</si>
  <si>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</si>
  <si>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</si>
  <si>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</si>
  <si>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</si>
  <si>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</si>
  <si>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</si>
  <si>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</si>
  <si>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</si>
  <si>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</si>
  <si>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</si>
  <si>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</si>
  <si>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</si>
  <si>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</si>
  <si>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</si>
  <si>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</si>
  <si>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</si>
  <si>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</si>
  <si>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</si>
  <si>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</si>
  <si>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</si>
  <si>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</si>
  <si>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</si>
  <si>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</si>
  <si>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</si>
  <si>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</si>
  <si>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</si>
  <si>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</si>
  <si>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</si>
  <si>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</si>
  <si>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</si>
  <si>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</si>
  <si>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</si>
  <si>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</si>
  <si>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</si>
  <si>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</si>
  <si>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</si>
  <si>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</si>
  <si>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</si>
  <si>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</si>
  <si>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</si>
  <si>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</si>
  <si>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</si>
  <si>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</si>
  <si>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</si>
  <si>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</si>
  <si>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</si>
  <si>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</si>
  <si>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</si>
  <si>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</si>
  <si>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</si>
  <si>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</si>
  <si>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</si>
  <si>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</si>
  <si>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</si>
  <si>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</si>
  <si>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</si>
  <si>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</si>
  <si>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</si>
  <si>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</si>
  <si>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</si>
  <si>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</si>
  <si>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</si>
  <si>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</si>
  <si>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</si>
  <si>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</si>
  <si>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</si>
  <si>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</si>
  <si>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</si>
  <si>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</si>
  <si>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</si>
  <si>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</si>
  <si>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</si>
  <si>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</si>
  <si>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</si>
  <si>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</si>
  <si>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</si>
  <si>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</si>
  <si>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</si>
  <si>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</si>
  <si>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</si>
  <si>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</si>
  <si>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</si>
  <si>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</si>
  <si>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</si>
  <si>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</si>
  <si>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</si>
  <si>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</si>
  <si>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</si>
  <si>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</si>
  <si>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</si>
  <si>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</si>
  <si>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</si>
  <si>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</si>
  <si>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</si>
  <si>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</si>
  <si>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</si>
  <si>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</si>
  <si>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</si>
  <si>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</si>
  <si>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</si>
  <si>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</si>
  <si>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</si>
  <si>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</si>
  <si>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</si>
  <si>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</si>
  <si>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</si>
  <si>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</si>
  <si>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</si>
  <si>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</si>
  <si>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</si>
  <si>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</si>
  <si>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</si>
  <si>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</si>
  <si>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</si>
  <si>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</si>
  <si>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</si>
  <si>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</si>
  <si>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1.31</t>
  </si>
  <si>
    <t>▲ 0.79</t>
  </si>
  <si>
    <t>▲ 6.48</t>
  </si>
  <si>
    <t>一般会計</t>
  </si>
  <si>
    <t>介護保険特別会計</t>
  </si>
  <si>
    <t>国民健康保険特別会計</t>
  </si>
  <si>
    <t>簡易水道特別会計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</si>
  <si>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</si>
  <si>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</si>
  <si>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</si>
  <si>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</si>
  <si>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</si>
  <si>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</si>
  <si>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</si>
  <si>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</si>
  <si>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</si>
  <si>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</si>
  <si>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</si>
  <si>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</si>
  <si>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</si>
  <si>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15" eb="17">
      <t>コウキ</t>
    </rPh>
    <rPh sb="17" eb="20">
      <t>コウレイシャ</t>
    </rPh>
    <rPh sb="20" eb="22">
      <t>イリョウ</t>
    </rPh>
    <rPh sb="22" eb="24">
      <t>トクベツ</t>
    </rPh>
    <rPh sb="24" eb="26">
      <t>カイケイ</t>
    </rPh>
    <phoneticPr fontId="2"/>
  </si>
  <si>
    <t>くま川鉄道（株）</t>
    <rPh sb="2" eb="3">
      <t>カワ</t>
    </rPh>
    <rPh sb="3" eb="5">
      <t>テツドウ</t>
    </rPh>
    <rPh sb="6" eb="7">
      <t>カブ</t>
    </rPh>
    <phoneticPr fontId="2"/>
  </si>
  <si>
    <t>-</t>
    <phoneticPr fontId="2"/>
  </si>
  <si>
    <t>村有施設整備基金</t>
    <rPh sb="0" eb="2">
      <t>ソンユウ</t>
    </rPh>
    <rPh sb="2" eb="4">
      <t>シセツ</t>
    </rPh>
    <rPh sb="4" eb="6">
      <t>セイビ</t>
    </rPh>
    <rPh sb="6" eb="8">
      <t>キキン</t>
    </rPh>
    <phoneticPr fontId="5"/>
  </si>
  <si>
    <t>ふるさと応援基金</t>
    <rPh sb="4" eb="6">
      <t>オウエン</t>
    </rPh>
    <rPh sb="6" eb="8">
      <t>キキン</t>
    </rPh>
    <phoneticPr fontId="2"/>
  </si>
  <si>
    <t>公営住宅維持管理基金</t>
    <rPh sb="0" eb="2">
      <t>コウエイ</t>
    </rPh>
    <rPh sb="2" eb="4">
      <t>ジュウタク</t>
    </rPh>
    <rPh sb="4" eb="6">
      <t>イジ</t>
    </rPh>
    <rPh sb="6" eb="8">
      <t>カンリ</t>
    </rPh>
    <rPh sb="8" eb="10">
      <t>キキン</t>
    </rPh>
    <phoneticPr fontId="2"/>
  </si>
  <si>
    <t>水資源活用基金</t>
    <rPh sb="0" eb="3">
      <t>ミズシゲン</t>
    </rPh>
    <rPh sb="3" eb="5">
      <t>カツヨウ</t>
    </rPh>
    <rPh sb="5" eb="7">
      <t>キキン</t>
    </rPh>
    <phoneticPr fontId="2"/>
  </si>
  <si>
    <t>災害復興基金</t>
    <rPh sb="0" eb="2">
      <t>サイガイ</t>
    </rPh>
    <rPh sb="2" eb="4">
      <t>フッコウ</t>
    </rPh>
    <rPh sb="4" eb="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</si>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</sst>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D203-4FEE-AC3A-2D296FE5AF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377722</c:v>
                </c:pt>
                <c:pt idx="1">
                  <c:v>274348</c:v>
                </c:pt>
                <c:pt idx="2">
                  <c:v>493824</c:v>
                </c:pt>
                <c:pt idx="3">
                  <c:v>176480</c:v>
                </c:pt>
                <c:pt idx="4">
                  <c:v>1166499</c:v>
                </c:pt>
              </c:numCache>
            </c:numRef>
          </c:val>
          <c:smooth val="0"/>
          <c:extLst>
            <c:ext xmlns:c16="http://schemas.microsoft.com/office/drawing/2014/chart" uri="{C3380CC4-5D6E-409C-BE32-E72D297353CC}">
              <c16:uniqueId val="{00000001-D203-4FEE-AC3A-2D296FE5AF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7.4</c:v>
                </c:pt>
                <c:pt idx="1">
                  <c:v>10.07</c:v>
                </c:pt>
                <c:pt idx="2">
                  <c:v>34.67</c:v>
                </c:pt>
                <c:pt idx="3">
                  <c:v>33.39</c:v>
                </c:pt>
                <c:pt idx="4">
                  <c:v>23.08</c:v>
                </c:pt>
              </c:numCache>
            </c:numRef>
          </c:val>
          <c:extLst>
            <c:ext xmlns:c16="http://schemas.microsoft.com/office/drawing/2014/chart" uri="{C3380CC4-5D6E-409C-BE32-E72D297353CC}">
              <c16:uniqueId val="{00000000-5346-4FCC-93D8-E79A3D79C7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51.1</c:v>
                </c:pt>
                <c:pt idx="1">
                  <c:v>48.39</c:v>
                </c:pt>
                <c:pt idx="2">
                  <c:v>42.38</c:v>
                </c:pt>
                <c:pt idx="3">
                  <c:v>46.51</c:v>
                </c:pt>
                <c:pt idx="4">
                  <c:v>51.37</c:v>
                </c:pt>
              </c:numCache>
            </c:numRef>
          </c:val>
          <c:extLst>
            <c:ext xmlns:c16="http://schemas.microsoft.com/office/drawing/2014/chart" uri="{C3380CC4-5D6E-409C-BE32-E72D297353CC}">
              <c16:uniqueId val="{00000001-5346-4FCC-93D8-E79A3D79C7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-1.31</c:v>
                </c:pt>
                <c:pt idx="1">
                  <c:v>3.1</c:v>
                </c:pt>
                <c:pt idx="2">
                  <c:v>23.77</c:v>
                </c:pt>
                <c:pt idx="3">
                  <c:v>-0.79</c:v>
                </c:pt>
                <c:pt idx="4">
                  <c:v>-6.48</c:v>
                </c:pt>
              </c:numCache>
            </c:numRef>
          </c:val>
          <c:smooth val="0"/>
          <c:extLst>
            <c:ext xmlns:c16="http://schemas.microsoft.com/office/drawing/2014/chart" uri="{C3380CC4-5D6E-409C-BE32-E72D297353CC}">
              <c16:uniqueId val="{00000002-5346-4FCC-93D8-E79A3D79C7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CC-41BD-97AD-4499872BE6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CC-41BD-97AD-4499872BE67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0CC-41BD-97AD-4499872BE67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0CC-41BD-97AD-4499872BE67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0CC-41BD-97AD-4499872BE67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0CC-41BD-97AD-4499872BE677}"/>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0.25</c:v>
                </c:pt>
                <c:pt idx="2">
                  <c:v>#N/A</c:v>
                </c:pt>
                <c:pt idx="3">
                  <c:v>0.86</c:v>
                </c:pt>
                <c:pt idx="4">
                  <c:v>#N/A</c:v>
                </c:pt>
                <c:pt idx="5">
                  <c:v>0.75</c:v>
                </c:pt>
                <c:pt idx="6">
                  <c:v>#N/A</c:v>
                </c:pt>
                <c:pt idx="7">
                  <c:v>1.48</c:v>
                </c:pt>
                <c:pt idx="8">
                  <c:v>#N/A</c:v>
                </c:pt>
                <c:pt idx="9">
                  <c:v>1.1599999999999999</c:v>
                </c:pt>
              </c:numCache>
            </c:numRef>
          </c:val>
          <c:extLst>
            <c:ext xmlns:c16="http://schemas.microsoft.com/office/drawing/2014/chart" uri="{C3380CC4-5D6E-409C-BE32-E72D297353CC}">
              <c16:uniqueId val="{00000006-20CC-41BD-97AD-4499872BE67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2.27</c:v>
                </c:pt>
                <c:pt idx="2">
                  <c:v>#N/A</c:v>
                </c:pt>
                <c:pt idx="3">
                  <c:v>3</c:v>
                </c:pt>
                <c:pt idx="4">
                  <c:v>#N/A</c:v>
                </c:pt>
                <c:pt idx="5">
                  <c:v>2.4</c:v>
                </c:pt>
                <c:pt idx="6">
                  <c:v>#N/A</c:v>
                </c:pt>
                <c:pt idx="7">
                  <c:v>3.14</c:v>
                </c:pt>
                <c:pt idx="8">
                  <c:v>#N/A</c:v>
                </c:pt>
                <c:pt idx="9">
                  <c:v>2.83</c:v>
                </c:pt>
              </c:numCache>
            </c:numRef>
          </c:val>
          <c:extLst>
            <c:ext xmlns:c16="http://schemas.microsoft.com/office/drawing/2014/chart" uri="{C3380CC4-5D6E-409C-BE32-E72D297353CC}">
              <c16:uniqueId val="{00000007-20CC-41BD-97AD-4499872BE67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0.92</c:v>
                </c:pt>
                <c:pt idx="2">
                  <c:v>#N/A</c:v>
                </c:pt>
                <c:pt idx="3">
                  <c:v>2.4</c:v>
                </c:pt>
                <c:pt idx="4">
                  <c:v>#N/A</c:v>
                </c:pt>
                <c:pt idx="5">
                  <c:v>1.66</c:v>
                </c:pt>
                <c:pt idx="6">
                  <c:v>#N/A</c:v>
                </c:pt>
                <c:pt idx="7">
                  <c:v>2.4500000000000002</c:v>
                </c:pt>
                <c:pt idx="8">
                  <c:v>#N/A</c:v>
                </c:pt>
                <c:pt idx="9">
                  <c:v>5.03</c:v>
                </c:pt>
              </c:numCache>
            </c:numRef>
          </c:val>
          <c:extLst>
            <c:ext xmlns:c16="http://schemas.microsoft.com/office/drawing/2014/chart" uri="{C3380CC4-5D6E-409C-BE32-E72D297353CC}">
              <c16:uniqueId val="{00000008-20CC-41BD-97AD-4499872BE6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7.4</c:v>
                </c:pt>
                <c:pt idx="2">
                  <c:v>#N/A</c:v>
                </c:pt>
                <c:pt idx="3">
                  <c:v>10.07</c:v>
                </c:pt>
                <c:pt idx="4">
                  <c:v>#N/A</c:v>
                </c:pt>
                <c:pt idx="5">
                  <c:v>34.67</c:v>
                </c:pt>
                <c:pt idx="6">
                  <c:v>#N/A</c:v>
                </c:pt>
                <c:pt idx="7">
                  <c:v>33.380000000000003</c:v>
                </c:pt>
                <c:pt idx="8">
                  <c:v>#N/A</c:v>
                </c:pt>
                <c:pt idx="9">
                  <c:v>23.08</c:v>
                </c:pt>
              </c:numCache>
            </c:numRef>
          </c:val>
          <c:extLst>
            <c:ext xmlns:c16="http://schemas.microsoft.com/office/drawing/2014/chart" uri="{C3380CC4-5D6E-409C-BE32-E72D297353CC}">
              <c16:uniqueId val="{00000009-20CC-41BD-97AD-4499872BE6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285</c:v>
                </c:pt>
                <c:pt idx="5">
                  <c:v>292</c:v>
                </c:pt>
                <c:pt idx="8">
                  <c:v>304</c:v>
                </c:pt>
                <c:pt idx="11">
                  <c:v>302</c:v>
                </c:pt>
                <c:pt idx="14">
                  <c:v>304</c:v>
                </c:pt>
              </c:numCache>
            </c:numRef>
          </c:val>
          <c:extLst>
            <c:ext xmlns:c16="http://schemas.microsoft.com/office/drawing/2014/chart" uri="{C3380CC4-5D6E-409C-BE32-E72D297353CC}">
              <c16:uniqueId val="{00000000-EFB8-428D-A9B4-D6D1C6127D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B8-428D-A9B4-D6D1C6127D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FB8-428D-A9B4-D6D1C6127D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c:v>
                </c:pt>
                <c:pt idx="3">
                  <c:v>15</c:v>
                </c:pt>
                <c:pt idx="6">
                  <c:v>16</c:v>
                </c:pt>
                <c:pt idx="9">
                  <c:v>6</c:v>
                </c:pt>
                <c:pt idx="12">
                  <c:v>10</c:v>
                </c:pt>
              </c:numCache>
            </c:numRef>
          </c:val>
          <c:extLst>
            <c:ext xmlns:c16="http://schemas.microsoft.com/office/drawing/2014/chart" uri="{C3380CC4-5D6E-409C-BE32-E72D297353CC}">
              <c16:uniqueId val="{00000003-EFB8-428D-A9B4-D6D1C6127D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c:v>
                </c:pt>
                <c:pt idx="3">
                  <c:v>17</c:v>
                </c:pt>
                <c:pt idx="6">
                  <c:v>24</c:v>
                </c:pt>
                <c:pt idx="9">
                  <c:v>25</c:v>
                </c:pt>
                <c:pt idx="12">
                  <c:v>20</c:v>
                </c:pt>
              </c:numCache>
            </c:numRef>
          </c:val>
          <c:extLst>
            <c:ext xmlns:c16="http://schemas.microsoft.com/office/drawing/2014/chart" uri="{C3380CC4-5D6E-409C-BE32-E72D297353CC}">
              <c16:uniqueId val="{00000004-EFB8-428D-A9B4-D6D1C6127D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B8-428D-A9B4-D6D1C6127D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B8-428D-A9B4-D6D1C6127D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352</c:v>
                </c:pt>
                <c:pt idx="3">
                  <c:v>364</c:v>
                </c:pt>
                <c:pt idx="6">
                  <c:v>397</c:v>
                </c:pt>
                <c:pt idx="9">
                  <c:v>419</c:v>
                </c:pt>
                <c:pt idx="12">
                  <c:v>439</c:v>
                </c:pt>
              </c:numCache>
            </c:numRef>
          </c:val>
          <c:extLst>
            <c:ext xmlns:c16="http://schemas.microsoft.com/office/drawing/2014/chart" uri="{C3380CC4-5D6E-409C-BE32-E72D297353CC}">
              <c16:uniqueId val="{00000007-EFB8-428D-A9B4-D6D1C6127D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100</c:v>
                </c:pt>
                <c:pt idx="2">
                  <c:v>#N/A</c:v>
                </c:pt>
                <c:pt idx="3">
                  <c:v>#N/A</c:v>
                </c:pt>
                <c:pt idx="4">
                  <c:v>104</c:v>
                </c:pt>
                <c:pt idx="5">
                  <c:v>#N/A</c:v>
                </c:pt>
                <c:pt idx="6">
                  <c:v>#N/A</c:v>
                </c:pt>
                <c:pt idx="7">
                  <c:v>133</c:v>
                </c:pt>
                <c:pt idx="8">
                  <c:v>#N/A</c:v>
                </c:pt>
                <c:pt idx="9">
                  <c:v>#N/A</c:v>
                </c:pt>
                <c:pt idx="10">
                  <c:v>148</c:v>
                </c:pt>
                <c:pt idx="11">
                  <c:v>#N/A</c:v>
                </c:pt>
                <c:pt idx="12">
                  <c:v>#N/A</c:v>
                </c:pt>
                <c:pt idx="13">
                  <c:v>165</c:v>
                </c:pt>
                <c:pt idx="14">
                  <c:v>#N/A</c:v>
                </c:pt>
              </c:numCache>
            </c:numRef>
          </c:val>
          <c:smooth val="0"/>
          <c:extLst>
            <c:ext xmlns:c16="http://schemas.microsoft.com/office/drawing/2014/chart" uri="{C3380CC4-5D6E-409C-BE32-E72D297353CC}">
              <c16:uniqueId val="{00000008-EFB8-428D-A9B4-D6D1C6127D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3048</c:v>
                </c:pt>
                <c:pt idx="5">
                  <c:v>3045</c:v>
                </c:pt>
                <c:pt idx="8">
                  <c:v>4204</c:v>
                </c:pt>
                <c:pt idx="11">
                  <c:v>5688</c:v>
                </c:pt>
                <c:pt idx="14">
                  <c:v>4292</c:v>
                </c:pt>
              </c:numCache>
            </c:numRef>
          </c:val>
          <c:extLst>
            <c:ext xmlns:c16="http://schemas.microsoft.com/office/drawing/2014/chart" uri="{C3380CC4-5D6E-409C-BE32-E72D297353CC}">
              <c16:uniqueId val="{00000000-83F2-4B5B-887A-5AB5C37D0D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12</c:v>
                </c:pt>
                <c:pt idx="11">
                  <c:v>11</c:v>
                </c:pt>
                <c:pt idx="14">
                  <c:v>9</c:v>
                </c:pt>
              </c:numCache>
            </c:numRef>
          </c:val>
          <c:extLst>
            <c:ext xmlns:c16="http://schemas.microsoft.com/office/drawing/2014/chart" uri="{C3380CC4-5D6E-409C-BE32-E72D297353CC}">
              <c16:uniqueId val="{00000001-83F2-4B5B-887A-5AB5C37D0D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1834</c:v>
                </c:pt>
                <c:pt idx="5">
                  <c:v>2743</c:v>
                </c:pt>
                <c:pt idx="8">
                  <c:v>3266</c:v>
                </c:pt>
                <c:pt idx="11">
                  <c:v>4522</c:v>
                </c:pt>
                <c:pt idx="14">
                  <c:v>5313</c:v>
                </c:pt>
              </c:numCache>
            </c:numRef>
          </c:val>
          <c:extLst>
            <c:ext xmlns:c16="http://schemas.microsoft.com/office/drawing/2014/chart" uri="{C3380CC4-5D6E-409C-BE32-E72D297353CC}">
              <c16:uniqueId val="{00000002-83F2-4B5B-887A-5AB5C37D0D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F2-4B5B-887A-5AB5C37D0D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F2-4B5B-887A-5AB5C37D0D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F2-4B5B-887A-5AB5C37D0D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401</c:v>
                </c:pt>
                <c:pt idx="3">
                  <c:v>534</c:v>
                </c:pt>
                <c:pt idx="6">
                  <c:v>494</c:v>
                </c:pt>
                <c:pt idx="9">
                  <c:v>522</c:v>
                </c:pt>
                <c:pt idx="12">
                  <c:v>414</c:v>
                </c:pt>
              </c:numCache>
            </c:numRef>
          </c:val>
          <c:extLst>
            <c:ext xmlns:c16="http://schemas.microsoft.com/office/drawing/2014/chart" uri="{C3380CC4-5D6E-409C-BE32-E72D297353CC}">
              <c16:uniqueId val="{00000006-83F2-4B5B-887A-5AB5C37D0D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81</c:v>
                </c:pt>
                <c:pt idx="3">
                  <c:v>66</c:v>
                </c:pt>
                <c:pt idx="6">
                  <c:v>20</c:v>
                </c:pt>
                <c:pt idx="9">
                  <c:v>94</c:v>
                </c:pt>
                <c:pt idx="12">
                  <c:v>200</c:v>
                </c:pt>
              </c:numCache>
            </c:numRef>
          </c:val>
          <c:extLst>
            <c:ext xmlns:c16="http://schemas.microsoft.com/office/drawing/2014/chart" uri="{C3380CC4-5D6E-409C-BE32-E72D297353CC}">
              <c16:uniqueId val="{00000007-83F2-4B5B-887A-5AB5C37D0D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101</c:v>
                </c:pt>
                <c:pt idx="3">
                  <c:v>81</c:v>
                </c:pt>
                <c:pt idx="6">
                  <c:v>87</c:v>
                </c:pt>
                <c:pt idx="9">
                  <c:v>83</c:v>
                </c:pt>
                <c:pt idx="12">
                  <c:v>78</c:v>
                </c:pt>
              </c:numCache>
            </c:numRef>
          </c:val>
          <c:extLst>
            <c:ext xmlns:c16="http://schemas.microsoft.com/office/drawing/2014/chart" uri="{C3380CC4-5D6E-409C-BE32-E72D297353CC}">
              <c16:uniqueId val="{00000008-83F2-4B5B-887A-5AB5C37D0D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3</c:v>
                </c:pt>
                <c:pt idx="6">
                  <c:v>4</c:v>
                </c:pt>
                <c:pt idx="9">
                  <c:v>4</c:v>
                </c:pt>
                <c:pt idx="12">
                  <c:v>3</c:v>
                </c:pt>
              </c:numCache>
            </c:numRef>
          </c:val>
          <c:extLst>
            <c:ext xmlns:c16="http://schemas.microsoft.com/office/drawing/2014/chart" uri="{C3380CC4-5D6E-409C-BE32-E72D297353CC}">
              <c16:uniqueId val="{00000009-83F2-4B5B-887A-5AB5C37D0D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3593</c:v>
                </c:pt>
                <c:pt idx="3">
                  <c:v>4280</c:v>
                </c:pt>
                <c:pt idx="6">
                  <c:v>5786</c:v>
                </c:pt>
                <c:pt idx="9">
                  <c:v>5527</c:v>
                </c:pt>
                <c:pt idx="12">
                  <c:v>6023</c:v>
                </c:pt>
              </c:numCache>
            </c:numRef>
          </c:val>
          <c:extLst>
            <c:ext xmlns:c16="http://schemas.microsoft.com/office/drawing/2014/chart" uri="{C3380CC4-5D6E-409C-BE32-E72D297353CC}">
              <c16:uniqueId val="{0000000A-83F2-4B5B-887A-5AB5C37D0D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3F2-4B5B-887A-5AB5C37D0D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1072</c:v>
                </c:pt>
                <c:pt idx="1">
                  <c:v>1123</c:v>
                </c:pt>
                <c:pt idx="2">
                  <c:v>1225</c:v>
                </c:pt>
              </c:numCache>
            </c:numRef>
          </c:val>
          <c:extLst>
            <c:ext xmlns:c16="http://schemas.microsoft.com/office/drawing/2014/chart" uri="{C3380CC4-5D6E-409C-BE32-E72D297353CC}">
              <c16:uniqueId val="{00000000-8A1D-4549-9D17-F2DC7F33C0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706</c:v>
                </c:pt>
                <c:pt idx="1">
                  <c:v>1328</c:v>
                </c:pt>
                <c:pt idx="2">
                  <c:v>1895</c:v>
                </c:pt>
              </c:numCache>
            </c:numRef>
          </c:val>
          <c:extLst>
            <c:ext xmlns:c16="http://schemas.microsoft.com/office/drawing/2014/chart" uri="{C3380CC4-5D6E-409C-BE32-E72D297353CC}">
              <c16:uniqueId val="{00000001-8A1D-4549-9D17-F2DC7F33C0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1356</c:v>
                </c:pt>
                <c:pt idx="1">
                  <c:v>1939</c:v>
                </c:pt>
                <c:pt idx="2">
                  <c:v>2051</c:v>
                </c:pt>
              </c:numCache>
            </c:numRef>
          </c:val>
          <c:extLst>
            <c:ext xmlns:c16="http://schemas.microsoft.com/office/drawing/2014/chart" uri="{C3380CC4-5D6E-409C-BE32-E72D297353CC}">
              <c16:uniqueId val="{00000002-8A1D-4549-9D17-F2DC7F33C0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2,786
2,781
207.58
10,563,057
9,187,307
550,346
2,384,462
6,022,824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村内事業所が少なく、人口減少も進んでいるため、税収等の自主財源が乏しい状況にあり、類似団体と比較でも数値が下回っている。今後も人口減少が進み、住民税は減少すると思われる一方で、令和２年７月豪雨災害からの復旧・復興事業により一部の事業所の業績が上昇すると予想されるため、数値は同程度で推移するものと思わ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132927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686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132927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149454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2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経常経費充当一般財源等（分子）は、前年度と比較して、経常一般物件費が</a:t>
          </a:r>
          <a:r>
            <a:rPr kumimoji="1" lang="en-US" altLang="ja-JP" sz="1100">
              <a:latin typeface="ＭＳ Ｐゴシック" panose="020B0600070205080204" pitchFamily="50" charset="-128"/>
              <a:ea typeface="ＭＳ Ｐゴシック" panose="020B0600070205080204" pitchFamily="50" charset="-128"/>
            </a:rPr>
            <a:t>56,162</a:t>
          </a:r>
          <a:r>
            <a:rPr kumimoji="1" lang="ja-JP" altLang="en-US" sz="1100">
              <a:latin typeface="ＭＳ Ｐゴシック" panose="020B0600070205080204" pitchFamily="50" charset="-128"/>
              <a:ea typeface="ＭＳ Ｐゴシック" panose="020B0600070205080204" pitchFamily="50" charset="-128"/>
            </a:rPr>
            <a:t>千円の増（一勝地交流センター指定管理委託料</a:t>
          </a:r>
          <a:r>
            <a:rPr kumimoji="1" lang="en-US" altLang="ja-JP" sz="1100">
              <a:latin typeface="ＭＳ Ｐゴシック" panose="020B0600070205080204" pitchFamily="50" charset="-128"/>
              <a:ea typeface="ＭＳ Ｐゴシック" panose="020B0600070205080204" pitchFamily="50" charset="-128"/>
            </a:rPr>
            <a:t>38,500</a:t>
          </a:r>
          <a:r>
            <a:rPr kumimoji="1" lang="ja-JP" altLang="en-US" sz="1100">
              <a:latin typeface="ＭＳ Ｐゴシック" panose="020B0600070205080204" pitchFamily="50" charset="-128"/>
              <a:ea typeface="ＭＳ Ｐゴシック" panose="020B0600070205080204" pitchFamily="50" charset="-128"/>
            </a:rPr>
            <a:t>千円増等）、経常一般扶助費</a:t>
          </a:r>
          <a:r>
            <a:rPr kumimoji="1" lang="en-US" altLang="ja-JP" sz="1100">
              <a:latin typeface="ＭＳ Ｐゴシック" panose="020B0600070205080204" pitchFamily="50" charset="-128"/>
              <a:ea typeface="ＭＳ Ｐゴシック" panose="020B0600070205080204" pitchFamily="50" charset="-128"/>
            </a:rPr>
            <a:t>25,821</a:t>
          </a:r>
          <a:r>
            <a:rPr kumimoji="1" lang="ja-JP" altLang="en-US" sz="1100">
              <a:latin typeface="ＭＳ Ｐゴシック" panose="020B0600070205080204" pitchFamily="50" charset="-128"/>
              <a:ea typeface="ＭＳ Ｐゴシック" panose="020B0600070205080204" pitchFamily="50" charset="-128"/>
            </a:rPr>
            <a:t>千円の増（保育所運営費</a:t>
          </a:r>
          <a:r>
            <a:rPr kumimoji="1" lang="en-US" altLang="ja-JP" sz="1100">
              <a:latin typeface="ＭＳ Ｐゴシック" panose="020B0600070205080204" pitchFamily="50" charset="-128"/>
              <a:ea typeface="ＭＳ Ｐゴシック" panose="020B0600070205080204" pitchFamily="50" charset="-128"/>
            </a:rPr>
            <a:t>30,188</a:t>
          </a:r>
          <a:r>
            <a:rPr kumimoji="1" lang="ja-JP" altLang="en-US" sz="1100">
              <a:latin typeface="ＭＳ Ｐゴシック" panose="020B0600070205080204" pitchFamily="50" charset="-128"/>
              <a:ea typeface="ＭＳ Ｐゴシック" panose="020B0600070205080204" pitchFamily="50" charset="-128"/>
            </a:rPr>
            <a:t>千円増等）など、全体として</a:t>
          </a:r>
          <a:r>
            <a:rPr kumimoji="1" lang="en-US" altLang="ja-JP" sz="1100">
              <a:latin typeface="ＭＳ Ｐゴシック" panose="020B0600070205080204" pitchFamily="50" charset="-128"/>
              <a:ea typeface="ＭＳ Ｐゴシック" panose="020B0600070205080204" pitchFamily="50" charset="-128"/>
            </a:rPr>
            <a:t>44,964</a:t>
          </a:r>
          <a:r>
            <a:rPr kumimoji="1" lang="ja-JP" altLang="en-US" sz="1100">
              <a:latin typeface="ＭＳ Ｐゴシック" panose="020B0600070205080204" pitchFamily="50" charset="-128"/>
              <a:ea typeface="ＭＳ Ｐゴシック" panose="020B0600070205080204" pitchFamily="50" charset="-128"/>
            </a:rPr>
            <a:t>千円の増となった。今後は、自治体</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の推進により、システムや事務器等にかかる物件費や、人吉球磨広域行政組合負担金の増加が見込まれることから、経常収支比率の分子は増加すると見込まれる。経常一般財源等（分母）は、前年度と比較して、普通交付税が</a:t>
          </a:r>
          <a:r>
            <a:rPr kumimoji="1" lang="en-US" altLang="ja-JP" sz="1100">
              <a:latin typeface="ＭＳ Ｐゴシック" panose="020B0600070205080204" pitchFamily="50" charset="-128"/>
              <a:ea typeface="ＭＳ Ｐゴシック" panose="020B0600070205080204" pitchFamily="50" charset="-128"/>
            </a:rPr>
            <a:t>48,037</a:t>
          </a:r>
          <a:r>
            <a:rPr kumimoji="1" lang="ja-JP" altLang="en-US" sz="1100">
              <a:latin typeface="ＭＳ Ｐゴシック" panose="020B0600070205080204" pitchFamily="50" charset="-128"/>
              <a:ea typeface="ＭＳ Ｐゴシック" panose="020B0600070205080204" pitchFamily="50" charset="-128"/>
            </a:rPr>
            <a:t>千円の減、地方消費税交付金</a:t>
          </a:r>
          <a:r>
            <a:rPr kumimoji="1" lang="en-US" altLang="ja-JP" sz="1100">
              <a:latin typeface="ＭＳ Ｐゴシック" panose="020B0600070205080204" pitchFamily="50" charset="-128"/>
              <a:ea typeface="ＭＳ Ｐゴシック" panose="020B0600070205080204" pitchFamily="50" charset="-128"/>
            </a:rPr>
            <a:t>14,082</a:t>
          </a:r>
          <a:r>
            <a:rPr kumimoji="1" lang="ja-JP" altLang="en-US" sz="1100">
              <a:latin typeface="ＭＳ Ｐゴシック" panose="020B0600070205080204" pitchFamily="50" charset="-128"/>
              <a:ea typeface="ＭＳ Ｐゴシック" panose="020B0600070205080204" pitchFamily="50" charset="-128"/>
            </a:rPr>
            <a:t>千円の減となり、全体として</a:t>
          </a:r>
          <a:r>
            <a:rPr kumimoji="1" lang="en-US" altLang="ja-JP" sz="1100">
              <a:latin typeface="ＭＳ Ｐゴシック" panose="020B0600070205080204" pitchFamily="50" charset="-128"/>
              <a:ea typeface="ＭＳ Ｐゴシック" panose="020B0600070205080204" pitchFamily="50" charset="-128"/>
            </a:rPr>
            <a:t>49,353</a:t>
          </a:r>
          <a:r>
            <a:rPr kumimoji="1" lang="ja-JP" altLang="en-US" sz="1100">
              <a:latin typeface="ＭＳ Ｐゴシック" panose="020B0600070205080204" pitchFamily="50" charset="-128"/>
              <a:ea typeface="ＭＳ Ｐゴシック" panose="020B0600070205080204" pitchFamily="50" charset="-128"/>
            </a:rPr>
            <a:t>千円の減となった。これにより、経常収支比率は</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ポイント上昇した。今後は、人口減少が進むことから、普通交付税の基準財政需要額が減額し、経常収支比率の分母は減少すると見込まれる。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60</xdr:row>
      <xdr:rowOff>138006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28827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27940</xdr:rowOff>
    </xdr:from>
    <xdr:to>
      <xdr:col>19</xdr:col>
      <xdr:colOff>133350</xdr:colOff>
      <xdr:row>60</xdr:row>
      <xdr:rowOff>1270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1434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61</xdr:row>
      <xdr:rowOff>42969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143490"/>
          <a:ext cx="889000" cy="35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73042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42969</xdr:rowOff>
    </xdr:from>
    <xdr:to>
      <xdr:col>11</xdr:col>
      <xdr:colOff>31750</xdr:colOff>
      <xdr:row>61</xdr:row>
      <xdr:rowOff>63077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0141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102675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142892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87206</xdr:rowOff>
    </xdr:from>
    <xdr:to>
      <xdr:col>23</xdr:col>
      <xdr:colOff>184150</xdr:colOff>
      <xdr:row>61</xdr:row>
      <xdr:rowOff>17356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103733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148590</xdr:rowOff>
    </xdr:from>
    <xdr:to>
      <xdr:col>15</xdr:col>
      <xdr:colOff>133350</xdr:colOff>
      <xdr:row>59</xdr:row>
      <xdr:rowOff>78740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88917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163619</xdr:rowOff>
    </xdr:from>
    <xdr:to>
      <xdr:col>11</xdr:col>
      <xdr:colOff>82550</xdr:colOff>
      <xdr:row>61</xdr:row>
      <xdr:rowOff>93769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103946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物件費については、指定管理者制度の運用に戻した一勝地交流センター関連の物件費が増加した。また、戸籍事務処理システムのベンダーを変更したことにより事務機等使用料が増加した。自治体ＤＸの推進により、システムや事務機等にかかる物件費の増加が予想されるが、業務効率化や生産性の向上に寄与するのかを見極めていく必要が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人件費については、退職手当組合負担金は定年引上げ伴う特例措置により減少した。また一勝地交流センターの運営を指定管理者制度に戻したことから前年度に雇用していた会計年度職員の減が主な減少の要因となっている。復旧復興業務にかかる人員は今後縮小していくと思われるが適正な人員配置及び人員確保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57646</xdr:rowOff>
    </xdr:from>
    <xdr:to>
      <xdr:col>23</xdr:col>
      <xdr:colOff>133350</xdr:colOff>
      <xdr:row>82</xdr:row>
      <xdr:rowOff>88343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16546"/>
          <a:ext cx="8382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57646</xdr:rowOff>
    </xdr:from>
    <xdr:to>
      <xdr:col>19</xdr:col>
      <xdr:colOff>133350</xdr:colOff>
      <xdr:row>86</xdr:row>
      <xdr:rowOff>70096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116546"/>
          <a:ext cx="889000" cy="69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80421</xdr:rowOff>
    </xdr:from>
    <xdr:to>
      <xdr:col>15</xdr:col>
      <xdr:colOff>82550</xdr:colOff>
      <xdr:row>86</xdr:row>
      <xdr:rowOff>70096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10771"/>
          <a:ext cx="889000" cy="5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87388</xdr:rowOff>
    </xdr:from>
    <xdr:to>
      <xdr:col>11</xdr:col>
      <xdr:colOff>31750</xdr:colOff>
      <xdr:row>83</xdr:row>
      <xdr:rowOff>80421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03388"/>
          <a:ext cx="889000" cy="50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133546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40994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37543</xdr:rowOff>
    </xdr:from>
    <xdr:to>
      <xdr:col>23</xdr:col>
      <xdr:colOff>184150</xdr:colOff>
      <xdr:row>82</xdr:row>
      <xdr:rowOff>139143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9620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6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6846</xdr:rowOff>
    </xdr:from>
    <xdr:to>
      <xdr:col>19</xdr:col>
      <xdr:colOff>184150</xdr:colOff>
      <xdr:row>82</xdr:row>
      <xdr:rowOff>108446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93223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152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19296</xdr:rowOff>
    </xdr:from>
    <xdr:to>
      <xdr:col>15</xdr:col>
      <xdr:colOff>133350</xdr:colOff>
      <xdr:row>86</xdr:row>
      <xdr:rowOff>120896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7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105673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8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29621</xdr:rowOff>
    </xdr:from>
    <xdr:to>
      <xdr:col>11</xdr:col>
      <xdr:colOff>82550</xdr:colOff>
      <xdr:row>83</xdr:row>
      <xdr:rowOff>131221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115998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4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36588</xdr:rowOff>
    </xdr:from>
    <xdr:to>
      <xdr:col>7</xdr:col>
      <xdr:colOff>31750</xdr:colOff>
      <xdr:row>80</xdr:row>
      <xdr:rowOff>138188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148365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2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に準じた給料の改定を行ったものの、影響を大きく受ける若年層の職員数が少ないため、指数が上昇しなかった。さらに、災害に伴い任用している任期付職員ついては、適用する給料表の性質上、経験年数に対して平均給与が低くなるため、全体的に指数が下がっている。</a:t>
          </a:r>
        </a:p>
        <a:p>
          <a:r>
            <a:rPr kumimoji="1" lang="ja-JP" altLang="en-US" sz="1300">
              <a:latin typeface="ＭＳ Ｐゴシック" panose="020B0600070205080204" pitchFamily="50" charset="-128"/>
              <a:ea typeface="ＭＳ Ｐゴシック" panose="020B0600070205080204" pitchFamily="50" charset="-128"/>
            </a:rPr>
            <a:t>　同様の傾向は、任期付職員の任期が終了する令和７年度までは続く見込みである。今後も人事院勧告等に基づき、適正な給与水準を維持できるよう努めていく。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84</xdr:row>
      <xdr:rowOff>95955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122400"/>
          <a:ext cx="838200" cy="37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977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7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165805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781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131532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53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40516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計画的な定員管理を行っているものの、令和２年７月豪雨による人口減少及び復旧復興に従事する職員の増加により数値が増加している。</a:t>
          </a:r>
          <a:b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年程度は復旧復興に従事する職員の雇用が継続される一方で、人口減少の歯止めがかからない見込みであるため、数値が高止まりすることが予想される。また、</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令和５年度から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定年延長制度が開始され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、全体の業務量を見ながら適切な定員管理を図っていく。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76147</xdr:rowOff>
    </xdr:from>
    <xdr:to>
      <xdr:col>81</xdr:col>
      <xdr:colOff>44450</xdr:colOff>
      <xdr:row>61</xdr:row>
      <xdr:rowOff>80772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34597"/>
          <a:ext cx="8382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25675</xdr:rowOff>
    </xdr:from>
    <xdr:to>
      <xdr:col>77</xdr:col>
      <xdr:colOff>44450</xdr:colOff>
      <xdr:row>61</xdr:row>
      <xdr:rowOff>76147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84125"/>
          <a:ext cx="889000" cy="5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3958</xdr:rowOff>
    </xdr:from>
    <xdr:to>
      <xdr:col>72</xdr:col>
      <xdr:colOff>203200</xdr:colOff>
      <xdr:row>61</xdr:row>
      <xdr:rowOff>25675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6240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79491</xdr:rowOff>
    </xdr:from>
    <xdr:to>
      <xdr:col>68</xdr:col>
      <xdr:colOff>152400</xdr:colOff>
      <xdr:row>61</xdr:row>
      <xdr:rowOff>3958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66491"/>
          <a:ext cx="8890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133367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29972</xdr:rowOff>
    </xdr:from>
    <xdr:to>
      <xdr:col>81</xdr:col>
      <xdr:colOff>95250</xdr:colOff>
      <xdr:row>61</xdr:row>
      <xdr:rowOff>131572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2049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6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25347</xdr:rowOff>
    </xdr:from>
    <xdr:to>
      <xdr:col>77</xdr:col>
      <xdr:colOff>95250</xdr:colOff>
      <xdr:row>61</xdr:row>
      <xdr:rowOff>126947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111724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7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146325</xdr:rowOff>
    </xdr:from>
    <xdr:to>
      <xdr:col>73</xdr:col>
      <xdr:colOff>44450</xdr:colOff>
      <xdr:row>61</xdr:row>
      <xdr:rowOff>76475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61252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124608</xdr:rowOff>
    </xdr:from>
    <xdr:to>
      <xdr:col>68</xdr:col>
      <xdr:colOff>203200</xdr:colOff>
      <xdr:row>61</xdr:row>
      <xdr:rowOff>54758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39535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9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28691</xdr:rowOff>
    </xdr:from>
    <xdr:to>
      <xdr:col>64</xdr:col>
      <xdr:colOff>152400</xdr:colOff>
      <xdr:row>60</xdr:row>
      <xdr:rowOff>130291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140468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8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年度（単年度）の実質公債費率を算定する際の分子に当たる数値が前年度と比較し</a:t>
          </a:r>
          <a:r>
            <a:rPr kumimoji="1" lang="en-US" altLang="ja-JP" sz="1200">
              <a:latin typeface="ＭＳ Ｐゴシック" panose="020B0600070205080204" pitchFamily="50" charset="-128"/>
              <a:ea typeface="ＭＳ Ｐゴシック" panose="020B0600070205080204" pitchFamily="50" charset="-128"/>
            </a:rPr>
            <a:t>15,156</a:t>
          </a:r>
          <a:r>
            <a:rPr kumimoji="1" lang="ja-JP" altLang="en-US" sz="1200">
              <a:latin typeface="ＭＳ Ｐゴシック" panose="020B0600070205080204" pitchFamily="50" charset="-128"/>
              <a:ea typeface="ＭＳ Ｐゴシック" panose="020B0600070205080204" pitchFamily="50" charset="-128"/>
            </a:rPr>
            <a:t>千円増加し、分母にあたる数値が前年度と比較し</a:t>
          </a:r>
          <a:r>
            <a:rPr kumimoji="1" lang="en-US" altLang="ja-JP" sz="1200">
              <a:latin typeface="ＭＳ Ｐゴシック" panose="020B0600070205080204" pitchFamily="50" charset="-128"/>
              <a:ea typeface="ＭＳ Ｐゴシック" panose="020B0600070205080204" pitchFamily="50" charset="-128"/>
            </a:rPr>
            <a:t>34,602</a:t>
          </a:r>
          <a:r>
            <a:rPr kumimoji="1" lang="ja-JP" altLang="en-US" sz="1200">
              <a:latin typeface="ＭＳ Ｐゴシック" panose="020B0600070205080204" pitchFamily="50" charset="-128"/>
              <a:ea typeface="ＭＳ Ｐゴシック" panose="020B0600070205080204" pitchFamily="50" charset="-128"/>
            </a:rPr>
            <a:t>千円減少したことにより、令和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年度（単年度）の実質公債費率が</a:t>
          </a:r>
          <a:r>
            <a:rPr kumimoji="1" lang="en-US" altLang="ja-JP" sz="1200">
              <a:latin typeface="ＭＳ Ｐゴシック" panose="020B0600070205080204" pitchFamily="50" charset="-128"/>
              <a:ea typeface="ＭＳ Ｐゴシック" panose="020B0600070205080204" pitchFamily="50" charset="-128"/>
            </a:rPr>
            <a:t>7.9</a:t>
          </a:r>
          <a:r>
            <a:rPr kumimoji="1" lang="ja-JP" altLang="en-US" sz="1200">
              <a:latin typeface="ＭＳ Ｐゴシック" panose="020B0600070205080204" pitchFamily="50" charset="-128"/>
              <a:ea typeface="ＭＳ Ｐゴシック" panose="020B0600070205080204" pitchFamily="50" charset="-128"/>
            </a:rPr>
            <a:t>となったため、</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か年平均をとる実質公債費率が前年度から</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分子の増加は、元利償還金の額のうち、緊急防災・減災事業債が前年度と比較し</a:t>
          </a:r>
          <a:r>
            <a:rPr kumimoji="1" lang="en-US" altLang="ja-JP" sz="1200">
              <a:latin typeface="ＭＳ Ｐゴシック" panose="020B0600070205080204" pitchFamily="50" charset="-128"/>
              <a:ea typeface="ＭＳ Ｐゴシック" panose="020B0600070205080204" pitchFamily="50" charset="-128"/>
            </a:rPr>
            <a:t>38,906</a:t>
          </a:r>
          <a:r>
            <a:rPr kumimoji="1" lang="ja-JP" altLang="en-US" sz="1200">
              <a:latin typeface="ＭＳ Ｐゴシック" panose="020B0600070205080204" pitchFamily="50" charset="-128"/>
              <a:ea typeface="ＭＳ Ｐゴシック" panose="020B0600070205080204" pitchFamily="50" charset="-128"/>
            </a:rPr>
            <a:t>千円増加したことが主な要因であり、分母の減少は普通交付税額及び臨時財政対策債発行可能額がそれぞれ</a:t>
          </a:r>
          <a:r>
            <a:rPr kumimoji="1" lang="en-US" altLang="ja-JP" sz="1200">
              <a:latin typeface="ＭＳ Ｐゴシック" panose="020B0600070205080204" pitchFamily="50" charset="-128"/>
              <a:ea typeface="ＭＳ Ｐゴシック" panose="020B0600070205080204" pitchFamily="50" charset="-128"/>
            </a:rPr>
            <a:t>41,321</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10,597</a:t>
          </a:r>
          <a:r>
            <a:rPr kumimoji="1" lang="ja-JP" altLang="en-US" sz="1200">
              <a:latin typeface="ＭＳ Ｐゴシック" panose="020B0600070205080204" pitchFamily="50" charset="-128"/>
              <a:ea typeface="ＭＳ Ｐゴシック" panose="020B0600070205080204" pitchFamily="50" charset="-128"/>
            </a:rPr>
            <a:t>千円減少したことが主な要因である。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108373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654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35983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171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40</xdr:row>
      <xdr:rowOff>159173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010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40</xdr:row>
      <xdr:rowOff>167217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0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29650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令和２年７月豪雨災害の復旧・復興事業の実施に伴い、地方債の借入は前年度比</a:t>
          </a:r>
          <a:r>
            <a:rPr kumimoji="1" lang="en-US" altLang="ja-JP" sz="1300">
              <a:latin typeface="ＭＳ Ｐゴシック" panose="020B0600070205080204" pitchFamily="50" charset="-128"/>
              <a:ea typeface="ＭＳ Ｐゴシック" panose="020B0600070205080204" pitchFamily="50" charset="-128"/>
            </a:rPr>
            <a:t>495,662</a:t>
          </a:r>
          <a:r>
            <a:rPr kumimoji="1" lang="ja-JP" altLang="en-US" sz="1300">
              <a:latin typeface="ＭＳ Ｐゴシック" panose="020B0600070205080204" pitchFamily="50" charset="-128"/>
              <a:ea typeface="ＭＳ Ｐゴシック" panose="020B0600070205080204" pitchFamily="50" charset="-128"/>
            </a:rPr>
            <a:t>千円増額している。また各基金の積み立ても前年度比</a:t>
          </a:r>
          <a:r>
            <a:rPr kumimoji="1" lang="en-US" altLang="ja-JP" sz="1300">
              <a:latin typeface="ＭＳ Ｐゴシック" panose="020B0600070205080204" pitchFamily="50" charset="-128"/>
              <a:ea typeface="ＭＳ Ｐゴシック" panose="020B0600070205080204" pitchFamily="50" charset="-128"/>
            </a:rPr>
            <a:t>790,632</a:t>
          </a:r>
          <a:r>
            <a:rPr kumimoji="1" lang="ja-JP" altLang="en-US" sz="1300">
              <a:latin typeface="ＭＳ Ｐゴシック" panose="020B0600070205080204" pitchFamily="50" charset="-128"/>
              <a:ea typeface="ＭＳ Ｐゴシック" panose="020B0600070205080204" pitchFamily="50" charset="-128"/>
            </a:rPr>
            <a:t>千円増加していることから、将来負担比率は算定されない状況が続いている。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令和２年７月豪雨災害からの復旧・復興事業が継続されるため、事業費が多額となる事業が実施される見込みであることから、多くの財源が必要となり、それに伴い、地方債の活用額も大きくなることが予想される。将来負担に備えるため、適正な基金積み立ても併せて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2,786
2,781
207.58
10,563,057
9,187,307
550,346
2,384,462
6,022,824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退職手当組合負担金は定年引上げ伴う特例措置により減少した。また一勝地交流センターの運営を指定管理者制度に戻したことから前年度に雇用していた会計年度職員の減が主な減少の要因となっている。今後も通常業務及び復興業務にかかる適正な人員配置及び人員の確保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77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0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0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後、村直営（温泉のみ）で運営していた一勝地交流センターの運営を災害前の指定管理者制度に戻し、宿泊も含め再開したことにより、一勝地交流センター関連の物件費が増加した。また、戸籍事務処理システムのベンダーを変更したことにより事務機等使用料が増加した。自治体ＤＸの推進により、システムや事務機等にかかる物件費の増加が予想されるが、業務効率化や生産性の向上に寄与するのかを見極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17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96520</xdr:rowOff>
    </xdr:from>
    <xdr:to>
      <xdr:col>78</xdr:col>
      <xdr:colOff>69850</xdr:colOff>
      <xdr:row>15</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668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96520</xdr:rowOff>
    </xdr:from>
    <xdr:to>
      <xdr:col>73</xdr:col>
      <xdr:colOff>180975</xdr:colOff>
      <xdr:row>16</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6682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31750</xdr:rowOff>
    </xdr:from>
    <xdr:to>
      <xdr:col>69</xdr:col>
      <xdr:colOff>92075</xdr:colOff>
      <xdr:row>16</xdr:row>
      <xdr:rowOff>81280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749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35577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45720</xdr:rowOff>
    </xdr:from>
    <xdr:to>
      <xdr:col>74</xdr:col>
      <xdr:colOff>31750</xdr:colOff>
      <xdr:row>15</xdr:row>
      <xdr:rowOff>147320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157497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8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152400</xdr:rowOff>
    </xdr:from>
    <xdr:to>
      <xdr:col>69</xdr:col>
      <xdr:colOff>142875</xdr:colOff>
      <xdr:row>16</xdr:row>
      <xdr:rowOff>82550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保育所運営費</a:t>
          </a:r>
          <a:r>
            <a:rPr kumimoji="1" lang="en-US" altLang="ja-JP" sz="1300">
              <a:latin typeface="ＭＳ Ｐゴシック" panose="020B0600070205080204" pitchFamily="50" charset="-128"/>
              <a:ea typeface="ＭＳ Ｐゴシック" panose="020B0600070205080204" pitchFamily="50" charset="-128"/>
            </a:rPr>
            <a:t>40,000</a:t>
          </a:r>
          <a:r>
            <a:rPr kumimoji="1" lang="ja-JP" altLang="en-US" sz="1300">
              <a:latin typeface="ＭＳ Ｐゴシック" panose="020B0600070205080204" pitchFamily="50" charset="-128"/>
              <a:ea typeface="ＭＳ Ｐゴシック" panose="020B0600070205080204" pitchFamily="50" charset="-128"/>
            </a:rPr>
            <a:t>千円について、ふるさと応援基金の繰り入れを行い臨時的経費取り扱いとしていたが、</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は保育所運営費に基金充当をしなかったため、経常一般扶助費が増加した。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今後は、少子高齢化に加え、高齢者も高止まりが続く見込みであるため、扶助費は緩やかに減少していくことが予想される。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58</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853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59</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901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60</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147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おいて、後期高齢者特別会計の療養給付費負担金及び介護保険特別会計繰出金（事務費）が増加したことが主な要因である。今後においては、地域で管理している水道施設を村の簡易水道施設へ編入する協議もなされているが、一方で災害後給水人口の減少もあり、場合によっては維持管理費の増加に伴う簡易水道会計への繰出金が増加する可能性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72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100330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6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161290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6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161290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1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吉球磨広域行政組合負担金（ごみ処理費）及び人吉下球磨消防組合負担金は減少したものの有害鳥獣捕獲事業補助金等が増加したことにより横ばいとなっている。人吉球磨広域行政組合負担金（ごみ処理費）については、今後次期ごみ処理施設建設に伴い負担金が増額する仮試算が提示されているため、今後の状況を注視し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152146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52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58420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62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90424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緊急防災・減災事業債の元金償還金前年度比</a:t>
          </a:r>
          <a:r>
            <a:rPr kumimoji="1" lang="en-US" altLang="ja-JP" sz="1300">
              <a:latin typeface="ＭＳ Ｐゴシック" panose="020B0600070205080204" pitchFamily="50" charset="-128"/>
              <a:ea typeface="ＭＳ Ｐゴシック" panose="020B0600070205080204" pitchFamily="50" charset="-128"/>
            </a:rPr>
            <a:t>38,899</a:t>
          </a:r>
          <a:r>
            <a:rPr kumimoji="1" lang="ja-JP" altLang="en-US" sz="1300">
              <a:latin typeface="ＭＳ Ｐゴシック" panose="020B0600070205080204" pitchFamily="50" charset="-128"/>
              <a:ea typeface="ＭＳ Ｐゴシック" panose="020B0600070205080204" pitchFamily="50" charset="-128"/>
            </a:rPr>
            <a:t>千円増加したことに伴い、経常一般公債費が増加した。今後も令和２年７月豪雨災害復旧復興関連の起債が増加する見込みとなっており、公債費の増加が懸念されるため、基金残高や中長期財政の見通しを踏まえつつ、交付税措置率が有利な地方債を優先するなど計画的な公債費管理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157480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419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111761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000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85089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000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77470</xdr:rowOff>
    </xdr:from>
    <xdr:to>
      <xdr:col>11</xdr:col>
      <xdr:colOff>9525</xdr:colOff>
      <xdr:row>76</xdr:row>
      <xdr:rowOff>85089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076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78757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105427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34289</xdr:rowOff>
    </xdr:from>
    <xdr:to>
      <xdr:col>11</xdr:col>
      <xdr:colOff>60325</xdr:colOff>
      <xdr:row>76</xdr:row>
      <xdr:rowOff>135889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経常経費充当一般財源等（分子）は、前年度と比較して</a:t>
          </a:r>
          <a:r>
            <a:rPr kumimoji="1" lang="en-US" altLang="ja-JP" sz="1300">
              <a:latin typeface="ＭＳ Ｐゴシック" panose="020B0600070205080204" pitchFamily="50" charset="-128"/>
              <a:ea typeface="ＭＳ Ｐゴシック" panose="020B0600070205080204" pitchFamily="50" charset="-128"/>
            </a:rPr>
            <a:t>44,964</a:t>
          </a:r>
          <a:r>
            <a:rPr kumimoji="1" lang="ja-JP" altLang="en-US" sz="1300">
              <a:latin typeface="ＭＳ Ｐゴシック" panose="020B0600070205080204" pitchFamily="50" charset="-128"/>
              <a:ea typeface="ＭＳ Ｐゴシック" panose="020B0600070205080204" pitchFamily="50" charset="-128"/>
            </a:rPr>
            <a:t>千円の増となった。経常一般財源等（分母）は、前年度と比較して</a:t>
          </a:r>
          <a:r>
            <a:rPr kumimoji="1" lang="en-US" altLang="ja-JP" sz="1300">
              <a:latin typeface="ＭＳ Ｐゴシック" panose="020B0600070205080204" pitchFamily="50" charset="-128"/>
              <a:ea typeface="ＭＳ Ｐゴシック" panose="020B0600070205080204" pitchFamily="50" charset="-128"/>
            </a:rPr>
            <a:t>49,353</a:t>
          </a:r>
          <a:r>
            <a:rPr kumimoji="1" lang="ja-JP" altLang="en-US" sz="1300">
              <a:latin typeface="ＭＳ Ｐゴシック" panose="020B0600070205080204" pitchFamily="50" charset="-128"/>
              <a:ea typeface="ＭＳ Ｐゴシック" panose="020B0600070205080204" pitchFamily="50" charset="-128"/>
            </a:rPr>
            <a:t>千円の減となった。これにより、経常収支比率は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ポイント上昇した。経常収支比率が上昇した要因として、普通交付税が</a:t>
          </a:r>
          <a:r>
            <a:rPr kumimoji="1" lang="en-US" altLang="ja-JP" sz="1300">
              <a:latin typeface="ＭＳ Ｐゴシック" panose="020B0600070205080204" pitchFamily="50" charset="-128"/>
              <a:ea typeface="ＭＳ Ｐゴシック" panose="020B0600070205080204" pitchFamily="50" charset="-128"/>
            </a:rPr>
            <a:t>48,037</a:t>
          </a:r>
          <a:r>
            <a:rPr kumimoji="1" lang="ja-JP" altLang="en-US" sz="1300">
              <a:latin typeface="ＭＳ Ｐゴシック" panose="020B0600070205080204" pitchFamily="50" charset="-128"/>
              <a:ea typeface="ＭＳ Ｐゴシック" panose="020B0600070205080204" pitchFamily="50" charset="-128"/>
            </a:rPr>
            <a:t>千円の減、地方消費税交付金が</a:t>
          </a:r>
          <a:r>
            <a:rPr kumimoji="1" lang="en-US" altLang="ja-JP" sz="1300">
              <a:latin typeface="ＭＳ Ｐゴシック" panose="020B0600070205080204" pitchFamily="50" charset="-128"/>
              <a:ea typeface="ＭＳ Ｐゴシック" panose="020B0600070205080204" pitchFamily="50" charset="-128"/>
            </a:rPr>
            <a:t>14,082</a:t>
          </a:r>
          <a:r>
            <a:rPr kumimoji="1" lang="ja-JP" altLang="en-US" sz="1300">
              <a:latin typeface="ＭＳ Ｐゴシック" panose="020B0600070205080204" pitchFamily="50" charset="-128"/>
              <a:ea typeface="ＭＳ Ｐゴシック" panose="020B0600070205080204" pitchFamily="50" charset="-128"/>
            </a:rPr>
            <a:t>千円の減、原油価格や物価高騰による物件費の増等が挙げられる。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62230</xdr:rowOff>
    </xdr:from>
    <xdr:to>
      <xdr:col>82</xdr:col>
      <xdr:colOff>107950</xdr:colOff>
      <xdr:row>75</xdr:row>
      <xdr:rowOff>146050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209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138430</xdr:rowOff>
    </xdr:from>
    <xdr:to>
      <xdr:col>78</xdr:col>
      <xdr:colOff>69850</xdr:colOff>
      <xdr:row>75</xdr:row>
      <xdr:rowOff>62230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8257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138430</xdr:rowOff>
    </xdr:from>
    <xdr:to>
      <xdr:col>73</xdr:col>
      <xdr:colOff>180975</xdr:colOff>
      <xdr:row>76</xdr:row>
      <xdr:rowOff>119380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2573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119380</xdr:rowOff>
    </xdr:from>
    <xdr:to>
      <xdr:col>69</xdr:col>
      <xdr:colOff>92075</xdr:colOff>
      <xdr:row>76</xdr:row>
      <xdr:rowOff>146050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49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33038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11430</xdr:rowOff>
    </xdr:from>
    <xdr:to>
      <xdr:col>78</xdr:col>
      <xdr:colOff>120650</xdr:colOff>
      <xdr:row>75</xdr:row>
      <xdr:rowOff>113030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123207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87630</xdr:rowOff>
    </xdr:from>
    <xdr:to>
      <xdr:col>74</xdr:col>
      <xdr:colOff>31750</xdr:colOff>
      <xdr:row>75</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27957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68580</xdr:rowOff>
    </xdr:from>
    <xdr:to>
      <xdr:col>69</xdr:col>
      <xdr:colOff>142875</xdr:colOff>
      <xdr:row>76</xdr:row>
      <xdr:rowOff>170180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95250</xdr:rowOff>
    </xdr:from>
    <xdr:to>
      <xdr:col>65</xdr:col>
      <xdr:colOff>53975</xdr:colOff>
      <xdr:row>77</xdr:row>
      <xdr:rowOff>25400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35577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114723</xdr:rowOff>
    </xdr:from>
    <xdr:to>
      <xdr:col>29</xdr:col>
      <xdr:colOff>127000</xdr:colOff>
      <xdr:row>15</xdr:row>
      <xdr:rowOff>152046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734098"/>
          <a:ext cx="647700" cy="37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40956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114723</xdr:rowOff>
    </xdr:from>
    <xdr:to>
      <xdr:col>26</xdr:col>
      <xdr:colOff>50800</xdr:colOff>
      <xdr:row>15</xdr:row>
      <xdr:rowOff>116874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34098"/>
          <a:ext cx="698500" cy="2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116874</xdr:rowOff>
    </xdr:from>
    <xdr:to>
      <xdr:col>22</xdr:col>
      <xdr:colOff>114300</xdr:colOff>
      <xdr:row>16</xdr:row>
      <xdr:rowOff>108854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36249"/>
          <a:ext cx="698500" cy="163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108854</xdr:rowOff>
    </xdr:from>
    <xdr:to>
      <xdr:col>18</xdr:col>
      <xdr:colOff>177800</xdr:colOff>
      <xdr:row>17</xdr:row>
      <xdr:rowOff>86225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99679"/>
          <a:ext cx="698500" cy="148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39927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80840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101246</xdr:rowOff>
    </xdr:from>
    <xdr:to>
      <xdr:col>29</xdr:col>
      <xdr:colOff>177800</xdr:colOff>
      <xdr:row>16</xdr:row>
      <xdr:rowOff>31396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2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117773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63923</xdr:rowOff>
    </xdr:from>
    <xdr:to>
      <xdr:col>26</xdr:col>
      <xdr:colOff>101600</xdr:colOff>
      <xdr:row>15</xdr:row>
      <xdr:rowOff>165523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683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4250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5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66074</xdr:rowOff>
    </xdr:from>
    <xdr:to>
      <xdr:col>22</xdr:col>
      <xdr:colOff>165100</xdr:colOff>
      <xdr:row>15</xdr:row>
      <xdr:rowOff>167674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685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6401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5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58054</xdr:rowOff>
    </xdr:from>
    <xdr:to>
      <xdr:col>19</xdr:col>
      <xdr:colOff>38100</xdr:colOff>
      <xdr:row>16</xdr:row>
      <xdr:rowOff>159654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48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169831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1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35425</xdr:rowOff>
    </xdr:from>
    <xdr:to>
      <xdr:col>15</xdr:col>
      <xdr:colOff>101600</xdr:colOff>
      <xdr:row>17</xdr:row>
      <xdr:rowOff>137025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9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121802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74547</xdr:rowOff>
    </xdr:from>
    <xdr:to>
      <xdr:col>29</xdr:col>
      <xdr:colOff>127000</xdr:colOff>
      <xdr:row>36</xdr:row>
      <xdr:rowOff>123496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027797"/>
          <a:ext cx="647700" cy="4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123496</xdr:rowOff>
    </xdr:from>
    <xdr:to>
      <xdr:col>26</xdr:col>
      <xdr:colOff>50800</xdr:colOff>
      <xdr:row>37</xdr:row>
      <xdr:rowOff>5356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076746"/>
          <a:ext cx="698500" cy="5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5356</xdr:rowOff>
    </xdr:from>
    <xdr:to>
      <xdr:col>22</xdr:col>
      <xdr:colOff>114300</xdr:colOff>
      <xdr:row>37</xdr:row>
      <xdr:rowOff>64958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130056"/>
          <a:ext cx="698500" cy="59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64958</xdr:rowOff>
    </xdr:from>
    <xdr:to>
      <xdr:col>18</xdr:col>
      <xdr:colOff>177800</xdr:colOff>
      <xdr:row>37</xdr:row>
      <xdr:rowOff>79988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7189658"/>
          <a:ext cx="698500" cy="15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273531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285618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23747</xdr:rowOff>
    </xdr:from>
    <xdr:to>
      <xdr:col>29</xdr:col>
      <xdr:colOff>177800</xdr:colOff>
      <xdr:row>36</xdr:row>
      <xdr:rowOff>125347</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976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211724</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82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72696</xdr:rowOff>
    </xdr:from>
    <xdr:to>
      <xdr:col>26</xdr:col>
      <xdr:colOff>101600</xdr:colOff>
      <xdr:row>37</xdr:row>
      <xdr:rowOff>2846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025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184473</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7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126006</xdr:rowOff>
    </xdr:from>
    <xdr:to>
      <xdr:col>22</xdr:col>
      <xdr:colOff>165100</xdr:colOff>
      <xdr:row>37</xdr:row>
      <xdr:rowOff>56156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079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237783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84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14158</xdr:rowOff>
    </xdr:from>
    <xdr:to>
      <xdr:col>19</xdr:col>
      <xdr:colOff>38100</xdr:colOff>
      <xdr:row>37</xdr:row>
      <xdr:rowOff>115758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13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100535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722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29188</xdr:rowOff>
    </xdr:from>
    <xdr:to>
      <xdr:col>15</xdr:col>
      <xdr:colOff>101600</xdr:colOff>
      <xdr:row>37</xdr:row>
      <xdr:rowOff>130788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153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115565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24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2,786
2,781
207.58
10,563,057
9,187,307
550,346
2,384,462
6,022,824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4954</xdr:rowOff>
    </xdr:from>
    <xdr:to>
      <xdr:col>24</xdr:col>
      <xdr:colOff>63500</xdr:colOff>
      <xdr:row>35</xdr:row>
      <xdr:rowOff>75267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005704"/>
          <a:ext cx="838200" cy="7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4954</xdr:rowOff>
    </xdr:from>
    <xdr:to>
      <xdr:col>19</xdr:col>
      <xdr:colOff>177800</xdr:colOff>
      <xdr:row>35</xdr:row>
      <xdr:rowOff>28280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05704"/>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28280</xdr:rowOff>
    </xdr:from>
    <xdr:to>
      <xdr:col>15</xdr:col>
      <xdr:colOff>50800</xdr:colOff>
      <xdr:row>35</xdr:row>
      <xdr:rowOff>163547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29030"/>
          <a:ext cx="889000" cy="1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163547</xdr:rowOff>
    </xdr:from>
    <xdr:to>
      <xdr:col>10</xdr:col>
      <xdr:colOff>114300</xdr:colOff>
      <xdr:row>36</xdr:row>
      <xdr:rowOff>138690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64297"/>
          <a:ext cx="889000" cy="14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156268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2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47344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7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125604</xdr:rowOff>
    </xdr:from>
    <xdr:to>
      <xdr:col>20</xdr:col>
      <xdr:colOff>38100</xdr:colOff>
      <xdr:row>35</xdr:row>
      <xdr:rowOff>55754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72281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148930</xdr:rowOff>
    </xdr:from>
    <xdr:to>
      <xdr:col>15</xdr:col>
      <xdr:colOff>101600</xdr:colOff>
      <xdr:row>35</xdr:row>
      <xdr:rowOff>79080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95607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5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112747</xdr:rowOff>
    </xdr:from>
    <xdr:to>
      <xdr:col>10</xdr:col>
      <xdr:colOff>165100</xdr:colOff>
      <xdr:row>36</xdr:row>
      <xdr:rowOff>42897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1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59424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8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87890</xdr:rowOff>
    </xdr:from>
    <xdr:to>
      <xdr:col>6</xdr:col>
      <xdr:colOff>38100</xdr:colOff>
      <xdr:row>37</xdr:row>
      <xdr:rowOff>18040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9167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5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12482</xdr:rowOff>
    </xdr:from>
    <xdr:to>
      <xdr:col>24</xdr:col>
      <xdr:colOff>63500</xdr:colOff>
      <xdr:row>56</xdr:row>
      <xdr:rowOff>90943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13682"/>
          <a:ext cx="838200" cy="7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35489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3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124506</xdr:rowOff>
    </xdr:from>
    <xdr:to>
      <xdr:col>19</xdr:col>
      <xdr:colOff>177800</xdr:colOff>
      <xdr:row>56</xdr:row>
      <xdr:rowOff>90943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8697006"/>
          <a:ext cx="889000" cy="99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163825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7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124506</xdr:rowOff>
    </xdr:from>
    <xdr:to>
      <xdr:col>15</xdr:col>
      <xdr:colOff>50800</xdr:colOff>
      <xdr:row>54</xdr:row>
      <xdr:rowOff>23251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8697006"/>
          <a:ext cx="889000" cy="58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9053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7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23251</xdr:rowOff>
    </xdr:from>
    <xdr:to>
      <xdr:col>10</xdr:col>
      <xdr:colOff>114300</xdr:colOff>
      <xdr:row>57</xdr:row>
      <xdr:rowOff>102508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281551"/>
          <a:ext cx="889000" cy="59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43183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94882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133132</xdr:rowOff>
    </xdr:from>
    <xdr:to>
      <xdr:col>24</xdr:col>
      <xdr:colOff>114300</xdr:colOff>
      <xdr:row>56</xdr:row>
      <xdr:rowOff>63282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156009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1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40143</xdr:rowOff>
    </xdr:from>
    <xdr:to>
      <xdr:col>20</xdr:col>
      <xdr:colOff>38100</xdr:colOff>
      <xdr:row>56</xdr:row>
      <xdr:rowOff>141743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4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158270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1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73706</xdr:rowOff>
    </xdr:from>
    <xdr:to>
      <xdr:col>15</xdr:col>
      <xdr:colOff>101600</xdr:colOff>
      <xdr:row>51</xdr:row>
      <xdr:rowOff>3856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86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20383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842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143901</xdr:rowOff>
    </xdr:from>
    <xdr:to>
      <xdr:col>10</xdr:col>
      <xdr:colOff>165100</xdr:colOff>
      <xdr:row>54</xdr:row>
      <xdr:rowOff>74051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2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90578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00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51708</xdr:rowOff>
    </xdr:from>
    <xdr:to>
      <xdr:col>6</xdr:col>
      <xdr:colOff>38100</xdr:colOff>
      <xdr:row>57</xdr:row>
      <xdr:rowOff>153308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2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144435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1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169168</xdr:rowOff>
    </xdr:from>
    <xdr:to>
      <xdr:col>24</xdr:col>
      <xdr:colOff>63500</xdr:colOff>
      <xdr:row>79</xdr:row>
      <xdr:rowOff>1081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42268"/>
          <a:ext cx="8382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1081</xdr:rowOff>
    </xdr:from>
    <xdr:to>
      <xdr:col>19</xdr:col>
      <xdr:colOff>177800</xdr:colOff>
      <xdr:row>79</xdr:row>
      <xdr:rowOff>10475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45631"/>
          <a:ext cx="889000" cy="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10475</xdr:rowOff>
    </xdr:from>
    <xdr:to>
      <xdr:col>15</xdr:col>
      <xdr:colOff>50800</xdr:colOff>
      <xdr:row>79</xdr:row>
      <xdr:rowOff>19402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55025"/>
          <a:ext cx="8890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19402</xdr:rowOff>
    </xdr:from>
    <xdr:to>
      <xdr:col>10</xdr:col>
      <xdr:colOff>114300</xdr:colOff>
      <xdr:row>79</xdr:row>
      <xdr:rowOff>41151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63952"/>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132427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118368</xdr:rowOff>
    </xdr:from>
    <xdr:to>
      <xdr:col>24</xdr:col>
      <xdr:colOff>114300</xdr:colOff>
      <xdr:row>79</xdr:row>
      <xdr:rowOff>48518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33295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121731</xdr:rowOff>
    </xdr:from>
    <xdr:to>
      <xdr:col>20</xdr:col>
      <xdr:colOff>38100</xdr:colOff>
      <xdr:row>79</xdr:row>
      <xdr:rowOff>51881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43008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131125</xdr:rowOff>
    </xdr:from>
    <xdr:to>
      <xdr:col>15</xdr:col>
      <xdr:colOff>101600</xdr:colOff>
      <xdr:row>79</xdr:row>
      <xdr:rowOff>61275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52402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9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140052</xdr:rowOff>
    </xdr:from>
    <xdr:to>
      <xdr:col>10</xdr:col>
      <xdr:colOff>165100</xdr:colOff>
      <xdr:row>79</xdr:row>
      <xdr:rowOff>70202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1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61329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0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161801</xdr:rowOff>
    </xdr:from>
    <xdr:to>
      <xdr:col>6</xdr:col>
      <xdr:colOff>38100</xdr:colOff>
      <xdr:row>79</xdr:row>
      <xdr:rowOff>91951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3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83078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2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66838</xdr:rowOff>
    </xdr:from>
    <xdr:to>
      <xdr:col>24</xdr:col>
      <xdr:colOff>62865</xdr:colOff>
      <xdr:row>97</xdr:row>
      <xdr:rowOff>160350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840238"/>
          <a:ext cx="1270" cy="950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164177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79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160350</xdr:rowOff>
    </xdr:from>
    <xdr:to>
      <xdr:col>24</xdr:col>
      <xdr:colOff>152400</xdr:colOff>
      <xdr:row>97</xdr:row>
      <xdr:rowOff>160350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79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13515</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61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66838</xdr:rowOff>
    </xdr:from>
    <xdr:to>
      <xdr:col>24</xdr:col>
      <xdr:colOff>152400</xdr:colOff>
      <xdr:row>92</xdr:row>
      <xdr:rowOff>66838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84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71318</xdr:rowOff>
    </xdr:from>
    <xdr:to>
      <xdr:col>24</xdr:col>
      <xdr:colOff>63500</xdr:colOff>
      <xdr:row>92</xdr:row>
      <xdr:rowOff>122501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5844718"/>
          <a:ext cx="838200" cy="5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150012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66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xdr:rowOff>
    </xdr:from>
    <xdr:to>
      <xdr:col>24</xdr:col>
      <xdr:colOff>114300</xdr:colOff>
      <xdr:row>95</xdr:row>
      <xdr:rowOff>101735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8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39497</xdr:rowOff>
    </xdr:from>
    <xdr:to>
      <xdr:col>19</xdr:col>
      <xdr:colOff>177800</xdr:colOff>
      <xdr:row>92</xdr:row>
      <xdr:rowOff>71318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5469997"/>
          <a:ext cx="889000" cy="37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76105</xdr:rowOff>
    </xdr:from>
    <xdr:to>
      <xdr:col>20</xdr:col>
      <xdr:colOff>38100</xdr:colOff>
      <xdr:row>96</xdr:row>
      <xdr:rowOff>6255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36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168832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5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39497</xdr:rowOff>
    </xdr:from>
    <xdr:to>
      <xdr:col>15</xdr:col>
      <xdr:colOff>50800</xdr:colOff>
      <xdr:row>92</xdr:row>
      <xdr:rowOff>62342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469997"/>
          <a:ext cx="889000" cy="36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11801</xdr:rowOff>
    </xdr:from>
    <xdr:to>
      <xdr:col>15</xdr:col>
      <xdr:colOff>101600</xdr:colOff>
      <xdr:row>95</xdr:row>
      <xdr:rowOff>113401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9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104528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9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62342</xdr:rowOff>
    </xdr:from>
    <xdr:to>
      <xdr:col>10</xdr:col>
      <xdr:colOff>114300</xdr:colOff>
      <xdr:row>93</xdr:row>
      <xdr:rowOff>106645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835742"/>
          <a:ext cx="889000" cy="21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164224</xdr:rowOff>
    </xdr:from>
    <xdr:to>
      <xdr:col>10</xdr:col>
      <xdr:colOff>165100</xdr:colOff>
      <xdr:row>96</xdr:row>
      <xdr:rowOff>94374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85501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166129</xdr:rowOff>
    </xdr:from>
    <xdr:to>
      <xdr:col>6</xdr:col>
      <xdr:colOff>38100</xdr:colOff>
      <xdr:row>96</xdr:row>
      <xdr:rowOff>96279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71701</xdr:rowOff>
    </xdr:from>
    <xdr:to>
      <xdr:col>24</xdr:col>
      <xdr:colOff>114300</xdr:colOff>
      <xdr:row>93</xdr:row>
      <xdr:rowOff>1851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84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158078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76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20518</xdr:rowOff>
    </xdr:from>
    <xdr:to>
      <xdr:col>20</xdr:col>
      <xdr:colOff>38100</xdr:colOff>
      <xdr:row>92</xdr:row>
      <xdr:rowOff>122118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7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138645</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56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160147</xdr:rowOff>
    </xdr:from>
    <xdr:to>
      <xdr:col>15</xdr:col>
      <xdr:colOff>101600</xdr:colOff>
      <xdr:row>90</xdr:row>
      <xdr:rowOff>90297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4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106824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11542</xdr:rowOff>
    </xdr:from>
    <xdr:to>
      <xdr:col>10</xdr:col>
      <xdr:colOff>165100</xdr:colOff>
      <xdr:row>92</xdr:row>
      <xdr:rowOff>113142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7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129669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56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55845</xdr:rowOff>
    </xdr:from>
    <xdr:to>
      <xdr:col>6</xdr:col>
      <xdr:colOff>38100</xdr:colOff>
      <xdr:row>93</xdr:row>
      <xdr:rowOff>157445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0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2522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77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3515</xdr:rowOff>
    </xdr:from>
    <xdr:to>
      <xdr:col>55</xdr:col>
      <xdr:colOff>0</xdr:colOff>
      <xdr:row>37</xdr:row>
      <xdr:rowOff>126468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47165"/>
          <a:ext cx="838200" cy="12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171323</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72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79311</xdr:rowOff>
    </xdr:from>
    <xdr:to>
      <xdr:col>50</xdr:col>
      <xdr:colOff>114300</xdr:colOff>
      <xdr:row>37</xdr:row>
      <xdr:rowOff>3515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251511"/>
          <a:ext cx="889000" cy="9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82075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42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82260</xdr:rowOff>
    </xdr:from>
    <xdr:to>
      <xdr:col>45</xdr:col>
      <xdr:colOff>177800</xdr:colOff>
      <xdr:row>36</xdr:row>
      <xdr:rowOff>79311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83010"/>
          <a:ext cx="889000" cy="16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151982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82260</xdr:rowOff>
    </xdr:from>
    <xdr:to>
      <xdr:col>41</xdr:col>
      <xdr:colOff>50800</xdr:colOff>
      <xdr:row>38</xdr:row>
      <xdr:rowOff>160419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83010"/>
          <a:ext cx="889000" cy="59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86646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137502</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0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75668</xdr:rowOff>
    </xdr:from>
    <xdr:to>
      <xdr:col>55</xdr:col>
      <xdr:colOff>50800</xdr:colOff>
      <xdr:row>38</xdr:row>
      <xdr:rowOff>5818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54095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9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124165</xdr:rowOff>
    </xdr:from>
    <xdr:to>
      <xdr:col>50</xdr:col>
      <xdr:colOff>165100</xdr:colOff>
      <xdr:row>37</xdr:row>
      <xdr:rowOff>54315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70842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07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28511</xdr:rowOff>
    </xdr:from>
    <xdr:to>
      <xdr:col>46</xdr:col>
      <xdr:colOff>38100</xdr:colOff>
      <xdr:row>36</xdr:row>
      <xdr:rowOff>130111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146638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97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31460</xdr:rowOff>
    </xdr:from>
    <xdr:to>
      <xdr:col>41</xdr:col>
      <xdr:colOff>101600</xdr:colOff>
      <xdr:row>35</xdr:row>
      <xdr:rowOff>133060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3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124187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2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109619</xdr:rowOff>
    </xdr:from>
    <xdr:to>
      <xdr:col>36</xdr:col>
      <xdr:colOff>165100</xdr:colOff>
      <xdr:row>39</xdr:row>
      <xdr:rowOff>39769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30896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71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29211</xdr:rowOff>
    </xdr:from>
    <xdr:to>
      <xdr:col>55</xdr:col>
      <xdr:colOff>0</xdr:colOff>
      <xdr:row>58</xdr:row>
      <xdr:rowOff>78218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8944611"/>
          <a:ext cx="838200" cy="107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61173</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833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75666</xdr:rowOff>
    </xdr:from>
    <xdr:to>
      <xdr:col>50</xdr:col>
      <xdr:colOff>114300</xdr:colOff>
      <xdr:row>58</xdr:row>
      <xdr:rowOff>78218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76866"/>
          <a:ext cx="889000" cy="34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75666</xdr:rowOff>
    </xdr:from>
    <xdr:to>
      <xdr:col>45</xdr:col>
      <xdr:colOff>177800</xdr:colOff>
      <xdr:row>57</xdr:row>
      <xdr:rowOff>143131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76866"/>
          <a:ext cx="889000" cy="23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124448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89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30601</xdr:rowOff>
    </xdr:from>
    <xdr:to>
      <xdr:col>41</xdr:col>
      <xdr:colOff>50800</xdr:colOff>
      <xdr:row>57</xdr:row>
      <xdr:rowOff>143131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03251"/>
          <a:ext cx="889000" cy="11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25294</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24620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149861</xdr:rowOff>
    </xdr:from>
    <xdr:to>
      <xdr:col>55</xdr:col>
      <xdr:colOff>50800</xdr:colOff>
      <xdr:row>52</xdr:row>
      <xdr:rowOff>80011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889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1288</xdr:rowOff>
    </xdr:from>
    <xdr:ext cx="690189"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87452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27418</xdr:rowOff>
    </xdr:from>
    <xdr:to>
      <xdr:col>50</xdr:col>
      <xdr:colOff>165100</xdr:colOff>
      <xdr:row>58</xdr:row>
      <xdr:rowOff>129018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7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120145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1006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24866</xdr:rowOff>
    </xdr:from>
    <xdr:to>
      <xdr:col>46</xdr:col>
      <xdr:colOff>38100</xdr:colOff>
      <xdr:row>56</xdr:row>
      <xdr:rowOff>126466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142993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40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92331</xdr:rowOff>
    </xdr:from>
    <xdr:to>
      <xdr:col>41</xdr:col>
      <xdr:colOff>101600</xdr:colOff>
      <xdr:row>58</xdr:row>
      <xdr:rowOff>22481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39008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64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151251</xdr:rowOff>
    </xdr:from>
    <xdr:to>
      <xdr:col>36</xdr:col>
      <xdr:colOff>165100</xdr:colOff>
      <xdr:row>57</xdr:row>
      <xdr:rowOff>81401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5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97928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52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49344</xdr:rowOff>
    </xdr:from>
    <xdr:to>
      <xdr:col>55</xdr:col>
      <xdr:colOff>0</xdr:colOff>
      <xdr:row>78</xdr:row>
      <xdr:rowOff>61238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222294"/>
          <a:ext cx="838200" cy="121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123069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24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131032</xdr:rowOff>
    </xdr:from>
    <xdr:to>
      <xdr:col>50</xdr:col>
      <xdr:colOff>114300</xdr:colOff>
      <xdr:row>78</xdr:row>
      <xdr:rowOff>61238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818332"/>
          <a:ext cx="889000" cy="61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131032</xdr:rowOff>
    </xdr:from>
    <xdr:to>
      <xdr:col>45</xdr:col>
      <xdr:colOff>177800</xdr:colOff>
      <xdr:row>77</xdr:row>
      <xdr:rowOff>15532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818332"/>
          <a:ext cx="889000" cy="39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27734</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40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94551</xdr:rowOff>
    </xdr:from>
    <xdr:to>
      <xdr:col>41</xdr:col>
      <xdr:colOff>50800</xdr:colOff>
      <xdr:row>77</xdr:row>
      <xdr:rowOff>15532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124751"/>
          <a:ext cx="889000" cy="9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112954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8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116935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169994</xdr:rowOff>
    </xdr:from>
    <xdr:to>
      <xdr:col>55</xdr:col>
      <xdr:colOff>50800</xdr:colOff>
      <xdr:row>71</xdr:row>
      <xdr:rowOff>100144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1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123021</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12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10438</xdr:rowOff>
    </xdr:from>
    <xdr:to>
      <xdr:col>50</xdr:col>
      <xdr:colOff>165100</xdr:colOff>
      <xdr:row>78</xdr:row>
      <xdr:rowOff>112038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103165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80232</xdr:rowOff>
    </xdr:from>
    <xdr:to>
      <xdr:col>46</xdr:col>
      <xdr:colOff>38100</xdr:colOff>
      <xdr:row>75</xdr:row>
      <xdr:rowOff>10382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7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26909</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254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136182</xdr:rowOff>
    </xdr:from>
    <xdr:to>
      <xdr:col>41</xdr:col>
      <xdr:colOff>101600</xdr:colOff>
      <xdr:row>77</xdr:row>
      <xdr:rowOff>66332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6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82859</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294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43751</xdr:rowOff>
    </xdr:from>
    <xdr:to>
      <xdr:col>36</xdr:col>
      <xdr:colOff>165100</xdr:colOff>
      <xdr:row>76</xdr:row>
      <xdr:rowOff>145351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161879</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28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44014</xdr:rowOff>
    </xdr:from>
    <xdr:to>
      <xdr:col>55</xdr:col>
      <xdr:colOff>0</xdr:colOff>
      <xdr:row>98</xdr:row>
      <xdr:rowOff>116621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46114"/>
          <a:ext cx="838200" cy="7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116621</xdr:rowOff>
    </xdr:from>
    <xdr:to>
      <xdr:col>50</xdr:col>
      <xdr:colOff>114300</xdr:colOff>
      <xdr:row>98</xdr:row>
      <xdr:rowOff>128468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918721"/>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128468</xdr:rowOff>
    </xdr:from>
    <xdr:to>
      <xdr:col>45</xdr:col>
      <xdr:colOff>177800</xdr:colOff>
      <xdr:row>98</xdr:row>
      <xdr:rowOff>135232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930568"/>
          <a:ext cx="889000" cy="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66920</xdr:rowOff>
    </xdr:from>
    <xdr:to>
      <xdr:col>41</xdr:col>
      <xdr:colOff>50800</xdr:colOff>
      <xdr:row>98</xdr:row>
      <xdr:rowOff>135232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69020"/>
          <a:ext cx="889000" cy="6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69842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5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164664</xdr:rowOff>
    </xdr:from>
    <xdr:to>
      <xdr:col>55</xdr:col>
      <xdr:colOff>50800</xdr:colOff>
      <xdr:row>98</xdr:row>
      <xdr:rowOff>94814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143091</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7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65821</xdr:rowOff>
    </xdr:from>
    <xdr:to>
      <xdr:col>50</xdr:col>
      <xdr:colOff>165100</xdr:colOff>
      <xdr:row>98</xdr:row>
      <xdr:rowOff>167421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158548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77668</xdr:rowOff>
    </xdr:from>
    <xdr:to>
      <xdr:col>46</xdr:col>
      <xdr:colOff>38100</xdr:colOff>
      <xdr:row>99</xdr:row>
      <xdr:rowOff>7818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170395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7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84432</xdr:rowOff>
    </xdr:from>
    <xdr:to>
      <xdr:col>41</xdr:col>
      <xdr:colOff>101600</xdr:colOff>
      <xdr:row>99</xdr:row>
      <xdr:rowOff>14582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5709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16120</xdr:rowOff>
    </xdr:from>
    <xdr:to>
      <xdr:col>36</xdr:col>
      <xdr:colOff>165100</xdr:colOff>
      <xdr:row>98</xdr:row>
      <xdr:rowOff>117720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1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108847</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72795" y="1691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156196</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642596"/>
          <a:ext cx="1269" cy="101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102873</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41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156196</xdr:rowOff>
    </xdr:from>
    <xdr:to>
      <xdr:col>86</xdr:col>
      <xdr:colOff>25400</xdr:colOff>
      <xdr:row>32</xdr:row>
      <xdr:rowOff>156196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64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156196</xdr:rowOff>
    </xdr:from>
    <xdr:to>
      <xdr:col>85</xdr:col>
      <xdr:colOff>127000</xdr:colOff>
      <xdr:row>33</xdr:row>
      <xdr:rowOff>54473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5642596"/>
          <a:ext cx="838200" cy="6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150926</xdr:rowOff>
    </xdr:from>
    <xdr:ext cx="534377"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94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1049</xdr:rowOff>
    </xdr:from>
    <xdr:to>
      <xdr:col>85</xdr:col>
      <xdr:colOff>177800</xdr:colOff>
      <xdr:row>38</xdr:row>
      <xdr:rowOff>102649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1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169075</xdr:rowOff>
    </xdr:from>
    <xdr:to>
      <xdr:col>81</xdr:col>
      <xdr:colOff>50800</xdr:colOff>
      <xdr:row>33</xdr:row>
      <xdr:rowOff>54473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5484025"/>
          <a:ext cx="889000" cy="22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13888</xdr:rowOff>
    </xdr:from>
    <xdr:to>
      <xdr:col>81</xdr:col>
      <xdr:colOff>101600</xdr:colOff>
      <xdr:row>38</xdr:row>
      <xdr:rowOff>115488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2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106615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14111" y="66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169075</xdr:rowOff>
    </xdr:from>
    <xdr:to>
      <xdr:col>76</xdr:col>
      <xdr:colOff>114300</xdr:colOff>
      <xdr:row>34</xdr:row>
      <xdr:rowOff>58353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5484025"/>
          <a:ext cx="889000" cy="40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14621</xdr:rowOff>
    </xdr:from>
    <xdr:to>
      <xdr:col>76</xdr:col>
      <xdr:colOff>165100</xdr:colOff>
      <xdr:row>38</xdr:row>
      <xdr:rowOff>116221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107348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25111" y="66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58353</xdr:rowOff>
    </xdr:from>
    <xdr:to>
      <xdr:col>71</xdr:col>
      <xdr:colOff>177800</xdr:colOff>
      <xdr:row>38</xdr:row>
      <xdr:rowOff>88935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5887653"/>
          <a:ext cx="889000" cy="7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16456</xdr:rowOff>
    </xdr:from>
    <xdr:to>
      <xdr:col>72</xdr:col>
      <xdr:colOff>38100</xdr:colOff>
      <xdr:row>38</xdr:row>
      <xdr:rowOff>118056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109183</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36111" y="66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56777</xdr:rowOff>
    </xdr:from>
    <xdr:to>
      <xdr:col>67</xdr:col>
      <xdr:colOff>101600</xdr:colOff>
      <xdr:row>38</xdr:row>
      <xdr:rowOff>158377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149504</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47111" y="666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105396</xdr:rowOff>
    </xdr:from>
    <xdr:to>
      <xdr:col>85</xdr:col>
      <xdr:colOff>177800</xdr:colOff>
      <xdr:row>33</xdr:row>
      <xdr:rowOff>35546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559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58423</xdr:rowOff>
    </xdr:from>
    <xdr:ext cx="599010"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554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3673</xdr:rowOff>
    </xdr:from>
    <xdr:to>
      <xdr:col>81</xdr:col>
      <xdr:colOff>101600</xdr:colOff>
      <xdr:row>33</xdr:row>
      <xdr:rowOff>105273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56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121800</xdr:rowOff>
    </xdr:from>
    <xdr:ext cx="59901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181795" y="543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118275</xdr:rowOff>
    </xdr:from>
    <xdr:to>
      <xdr:col>76</xdr:col>
      <xdr:colOff>165100</xdr:colOff>
      <xdr:row>32</xdr:row>
      <xdr:rowOff>48425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54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64952</xdr:rowOff>
    </xdr:from>
    <xdr:ext cx="59901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292795" y="520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7553</xdr:rowOff>
    </xdr:from>
    <xdr:to>
      <xdr:col>72</xdr:col>
      <xdr:colOff>38100</xdr:colOff>
      <xdr:row>34</xdr:row>
      <xdr:rowOff>109153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583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125680</xdr:rowOff>
    </xdr:from>
    <xdr:ext cx="59901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03795" y="56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38135</xdr:rowOff>
    </xdr:from>
    <xdr:to>
      <xdr:col>67</xdr:col>
      <xdr:colOff>101600</xdr:colOff>
      <xdr:row>38</xdr:row>
      <xdr:rowOff>139735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5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156262</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47111" y="632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122041</xdr:rowOff>
    </xdr:from>
    <xdr:to>
      <xdr:col>85</xdr:col>
      <xdr:colOff>127000</xdr:colOff>
      <xdr:row>76</xdr:row>
      <xdr:rowOff>158955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152241"/>
          <a:ext cx="838200" cy="3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158955</xdr:rowOff>
    </xdr:from>
    <xdr:to>
      <xdr:col>81</xdr:col>
      <xdr:colOff>50800</xdr:colOff>
      <xdr:row>77</xdr:row>
      <xdr:rowOff>29204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89155"/>
          <a:ext cx="889000" cy="4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29204</xdr:rowOff>
    </xdr:from>
    <xdr:to>
      <xdr:col>76</xdr:col>
      <xdr:colOff>114300</xdr:colOff>
      <xdr:row>77</xdr:row>
      <xdr:rowOff>63858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30854"/>
          <a:ext cx="889000" cy="3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90466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63858</xdr:rowOff>
    </xdr:from>
    <xdr:to>
      <xdr:col>71</xdr:col>
      <xdr:colOff>177800</xdr:colOff>
      <xdr:row>77</xdr:row>
      <xdr:rowOff>86429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65508"/>
          <a:ext cx="889000" cy="2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97091</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115975</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71241</xdr:rowOff>
    </xdr:from>
    <xdr:to>
      <xdr:col>85</xdr:col>
      <xdr:colOff>177800</xdr:colOff>
      <xdr:row>77</xdr:row>
      <xdr:rowOff>1391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94118</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5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108155</xdr:rowOff>
    </xdr:from>
    <xdr:to>
      <xdr:col>81</xdr:col>
      <xdr:colOff>101600</xdr:colOff>
      <xdr:row>77</xdr:row>
      <xdr:rowOff>38305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54832</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181795" y="1291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149854</xdr:rowOff>
    </xdr:from>
    <xdr:to>
      <xdr:col>76</xdr:col>
      <xdr:colOff>165100</xdr:colOff>
      <xdr:row>77</xdr:row>
      <xdr:rowOff>80004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71131</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327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13058</xdr:rowOff>
    </xdr:from>
    <xdr:to>
      <xdr:col>72</xdr:col>
      <xdr:colOff>38100</xdr:colOff>
      <xdr:row>77</xdr:row>
      <xdr:rowOff>114658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105785</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330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35629</xdr:rowOff>
    </xdr:from>
    <xdr:to>
      <xdr:col>67</xdr:col>
      <xdr:colOff>101600</xdr:colOff>
      <xdr:row>77</xdr:row>
      <xdr:rowOff>137229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128356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27718</xdr:rowOff>
    </xdr:from>
    <xdr:to>
      <xdr:col>85</xdr:col>
      <xdr:colOff>127000</xdr:colOff>
      <xdr:row>91</xdr:row>
      <xdr:rowOff>105668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5629668"/>
          <a:ext cx="838200" cy="7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131404</xdr:rowOff>
    </xdr:from>
    <xdr:ext cx="599010"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27718</xdr:rowOff>
    </xdr:from>
    <xdr:to>
      <xdr:col>81</xdr:col>
      <xdr:colOff>50800</xdr:colOff>
      <xdr:row>93</xdr:row>
      <xdr:rowOff>171064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5629668"/>
          <a:ext cx="889000" cy="4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113113</xdr:rowOff>
    </xdr:from>
    <xdr:ext cx="59901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181795" y="1657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171064</xdr:rowOff>
    </xdr:from>
    <xdr:to>
      <xdr:col>76</xdr:col>
      <xdr:colOff>114300</xdr:colOff>
      <xdr:row>94</xdr:row>
      <xdr:rowOff>22971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115914"/>
          <a:ext cx="889000" cy="2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44865</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292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22971</xdr:rowOff>
    </xdr:from>
    <xdr:to>
      <xdr:col>71</xdr:col>
      <xdr:colOff>177800</xdr:colOff>
      <xdr:row>98</xdr:row>
      <xdr:rowOff>13863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139271"/>
          <a:ext cx="889000" cy="67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87718</xdr:rowOff>
    </xdr:from>
    <xdr:ext cx="59901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03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79012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54868</xdr:rowOff>
    </xdr:from>
    <xdr:to>
      <xdr:col>85</xdr:col>
      <xdr:colOff>177800</xdr:colOff>
      <xdr:row>91</xdr:row>
      <xdr:rowOff>156468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56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7895</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560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148368</xdr:rowOff>
    </xdr:from>
    <xdr:to>
      <xdr:col>81</xdr:col>
      <xdr:colOff>101600</xdr:colOff>
      <xdr:row>91</xdr:row>
      <xdr:rowOff>78518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557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95045</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181795" y="1535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120264</xdr:rowOff>
    </xdr:from>
    <xdr:to>
      <xdr:col>76</xdr:col>
      <xdr:colOff>165100</xdr:colOff>
      <xdr:row>94</xdr:row>
      <xdr:rowOff>50414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0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66941</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292795" y="1584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143621</xdr:rowOff>
    </xdr:from>
    <xdr:to>
      <xdr:col>72</xdr:col>
      <xdr:colOff>38100</xdr:colOff>
      <xdr:row>94</xdr:row>
      <xdr:rowOff>73771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0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90298</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03795" y="1586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134513</xdr:rowOff>
    </xdr:from>
    <xdr:to>
      <xdr:col>67</xdr:col>
      <xdr:colOff>101600</xdr:colOff>
      <xdr:row>98</xdr:row>
      <xdr:rowOff>64663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55790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5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147038</xdr:rowOff>
    </xdr:from>
    <xdr:to>
      <xdr:col>116</xdr:col>
      <xdr:colOff>63500</xdr:colOff>
      <xdr:row>57</xdr:row>
      <xdr:rowOff>156594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919688"/>
          <a:ext cx="8382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156594</xdr:rowOff>
    </xdr:from>
    <xdr:to>
      <xdr:col>111</xdr:col>
      <xdr:colOff>177800</xdr:colOff>
      <xdr:row>57</xdr:row>
      <xdr:rowOff>169121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929244"/>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51325</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99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85819</xdr:rowOff>
    </xdr:from>
    <xdr:to>
      <xdr:col>107</xdr:col>
      <xdr:colOff>50800</xdr:colOff>
      <xdr:row>57</xdr:row>
      <xdr:rowOff>169121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858469"/>
          <a:ext cx="8890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85819</xdr:rowOff>
    </xdr:from>
    <xdr:to>
      <xdr:col>102</xdr:col>
      <xdr:colOff>114300</xdr:colOff>
      <xdr:row>57</xdr:row>
      <xdr:rowOff>170859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858469"/>
          <a:ext cx="8890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156618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92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96238</xdr:rowOff>
    </xdr:from>
    <xdr:to>
      <xdr:col>116</xdr:col>
      <xdr:colOff>114300</xdr:colOff>
      <xdr:row>58</xdr:row>
      <xdr:rowOff>26388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8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74665</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4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105794</xdr:rowOff>
    </xdr:from>
    <xdr:to>
      <xdr:col>112</xdr:col>
      <xdr:colOff>38100</xdr:colOff>
      <xdr:row>58</xdr:row>
      <xdr:rowOff>35944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8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52471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65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118321</xdr:rowOff>
    </xdr:from>
    <xdr:to>
      <xdr:col>107</xdr:col>
      <xdr:colOff>101600</xdr:colOff>
      <xdr:row>58</xdr:row>
      <xdr:rowOff>48471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8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39598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98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35019</xdr:rowOff>
    </xdr:from>
    <xdr:to>
      <xdr:col>102</xdr:col>
      <xdr:colOff>165100</xdr:colOff>
      <xdr:row>57</xdr:row>
      <xdr:rowOff>136619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80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153146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58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120059</xdr:rowOff>
    </xdr:from>
    <xdr:to>
      <xdr:col>98</xdr:col>
      <xdr:colOff>38100</xdr:colOff>
      <xdr:row>58</xdr:row>
      <xdr:rowOff>50209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89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41336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8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111783</xdr:rowOff>
    </xdr:from>
    <xdr:to>
      <xdr:col>116</xdr:col>
      <xdr:colOff>63500</xdr:colOff>
      <xdr:row>75</xdr:row>
      <xdr:rowOff>112423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70533"/>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112423</xdr:rowOff>
    </xdr:from>
    <xdr:to>
      <xdr:col>111</xdr:col>
      <xdr:colOff>177800</xdr:colOff>
      <xdr:row>76</xdr:row>
      <xdr:rowOff>30502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71173"/>
          <a:ext cx="889000" cy="8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96691</xdr:rowOff>
    </xdr:from>
    <xdr:to>
      <xdr:col>107</xdr:col>
      <xdr:colOff>50800</xdr:colOff>
      <xdr:row>76</xdr:row>
      <xdr:rowOff>30502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955441"/>
          <a:ext cx="889000" cy="10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67723</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34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96691</xdr:rowOff>
    </xdr:from>
    <xdr:to>
      <xdr:col>102</xdr:col>
      <xdr:colOff>114300</xdr:colOff>
      <xdr:row>76</xdr:row>
      <xdr:rowOff>84424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55441"/>
          <a:ext cx="889000" cy="15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23024</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45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58487</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56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60983</xdr:rowOff>
    </xdr:from>
    <xdr:to>
      <xdr:col>116</xdr:col>
      <xdr:colOff>114300</xdr:colOff>
      <xdr:row>75</xdr:row>
      <xdr:rowOff>162582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197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83860</xdr:rowOff>
    </xdr:from>
    <xdr:ext cx="599010"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7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61623</xdr:rowOff>
    </xdr:from>
    <xdr:to>
      <xdr:col>112</xdr:col>
      <xdr:colOff>38100</xdr:colOff>
      <xdr:row>75</xdr:row>
      <xdr:rowOff>163224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203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8300</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69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151152</xdr:rowOff>
    </xdr:from>
    <xdr:to>
      <xdr:col>107</xdr:col>
      <xdr:colOff>101600</xdr:colOff>
      <xdr:row>76</xdr:row>
      <xdr:rowOff>81302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72429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0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45891</xdr:rowOff>
    </xdr:from>
    <xdr:to>
      <xdr:col>102</xdr:col>
      <xdr:colOff>165100</xdr:colOff>
      <xdr:row>75</xdr:row>
      <xdr:rowOff>147492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046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164018</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67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33624</xdr:rowOff>
    </xdr:from>
    <xdr:to>
      <xdr:col>98</xdr:col>
      <xdr:colOff>38100</xdr:colOff>
      <xdr:row>76</xdr:row>
      <xdr:rowOff>135224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6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126351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5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物件費の増加は、一勝地交流センターを指定管理運営に変更したこと、また戸籍事務処理システムのベンダーを変更したことにより事務機等使用料が増加したことによる。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補助費等については、地域脱炭素移行・再エネ推進事業補助金や住宅建設等支援補助金が減少している。令和２年７月豪雨災害からの被災者生活再建を支援するため横ばいが続くと思われる。</a:t>
          </a:r>
        </a:p>
        <a:p>
          <a:r>
            <a:rPr kumimoji="1" lang="ja-JP" altLang="en-US" sz="1300">
              <a:latin typeface="ＭＳ Ｐゴシック" panose="020B0600070205080204" pitchFamily="50" charset="-128"/>
              <a:ea typeface="ＭＳ Ｐゴシック" panose="020B0600070205080204" pitchFamily="50" charset="-128"/>
            </a:rPr>
            <a:t>普通建設事業費の増加は、渡地区及び一勝地地区の災害公営住宅購入費が多額のため大きく影響している。復興事業に伴い、今後も普通建設事業費が多額となり、住民一人当たりのコストも大きく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災害復旧事業費については、令和２年７月豪雨災害復旧関連の事業はしばらく続く見込みである。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公債費については、復旧・復興の財源として地方債の活用も多くなることが見込まれることから、今後の増加が懸念される。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積立金については、特別交付税の算定において、令和２年７月豪雨関連事業費の算入等により、当初の予想を上回る交付額となったことから、各種基金の積立金の財源として活用したことによる。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2,786
2,781
207.58
10,563,057
9,187,307
550,346
2,384,462
6,022,824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118469</xdr:rowOff>
    </xdr:from>
    <xdr:to>
      <xdr:col>24</xdr:col>
      <xdr:colOff>63500</xdr:colOff>
      <xdr:row>36</xdr:row>
      <xdr:rowOff>118583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290669"/>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118469</xdr:rowOff>
    </xdr:from>
    <xdr:to>
      <xdr:col>19</xdr:col>
      <xdr:colOff>177800</xdr:colOff>
      <xdr:row>36</xdr:row>
      <xdr:rowOff>165589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290669"/>
          <a:ext cx="889000" cy="4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165589</xdr:rowOff>
    </xdr:from>
    <xdr:to>
      <xdr:col>15</xdr:col>
      <xdr:colOff>50800</xdr:colOff>
      <xdr:row>37</xdr:row>
      <xdr:rowOff>1454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33778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1454</xdr:rowOff>
    </xdr:from>
    <xdr:to>
      <xdr:col>10</xdr:col>
      <xdr:colOff>114300</xdr:colOff>
      <xdr:row>37</xdr:row>
      <xdr:rowOff>21114</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345104"/>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55640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64552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67783</xdr:rowOff>
    </xdr:from>
    <xdr:to>
      <xdr:col>24</xdr:col>
      <xdr:colOff>114300</xdr:colOff>
      <xdr:row>36</xdr:row>
      <xdr:rowOff>169383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3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90660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09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67669</xdr:rowOff>
    </xdr:from>
    <xdr:to>
      <xdr:col>20</xdr:col>
      <xdr:colOff>38100</xdr:colOff>
      <xdr:row>36</xdr:row>
      <xdr:rowOff>169269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14346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1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114789</xdr:rowOff>
    </xdr:from>
    <xdr:to>
      <xdr:col>15</xdr:col>
      <xdr:colOff>101600</xdr:colOff>
      <xdr:row>37</xdr:row>
      <xdr:rowOff>44939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61466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6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122104</xdr:rowOff>
    </xdr:from>
    <xdr:to>
      <xdr:col>10</xdr:col>
      <xdr:colOff>165100</xdr:colOff>
      <xdr:row>37</xdr:row>
      <xdr:rowOff>52254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68781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141764</xdr:rowOff>
    </xdr:from>
    <xdr:to>
      <xdr:col>6</xdr:col>
      <xdr:colOff>38100</xdr:colOff>
      <xdr:row>37</xdr:row>
      <xdr:rowOff>71914</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63041</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4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101405</xdr:rowOff>
    </xdr:from>
    <xdr:to>
      <xdr:col>24</xdr:col>
      <xdr:colOff>63500</xdr:colOff>
      <xdr:row>52</xdr:row>
      <xdr:rowOff>1519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673905"/>
          <a:ext cx="838200" cy="24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56740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7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1519</xdr:rowOff>
    </xdr:from>
    <xdr:to>
      <xdr:col>19</xdr:col>
      <xdr:colOff>177800</xdr:colOff>
      <xdr:row>53</xdr:row>
      <xdr:rowOff>168575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916919"/>
          <a:ext cx="889000" cy="3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93039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9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50701</xdr:rowOff>
    </xdr:from>
    <xdr:to>
      <xdr:col>15</xdr:col>
      <xdr:colOff>50800</xdr:colOff>
      <xdr:row>53</xdr:row>
      <xdr:rowOff>168575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137551"/>
          <a:ext cx="889000" cy="11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66905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66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50701</xdr:rowOff>
    </xdr:from>
    <xdr:to>
      <xdr:col>10</xdr:col>
      <xdr:colOff>114300</xdr:colOff>
      <xdr:row>57</xdr:row>
      <xdr:rowOff>68215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137551"/>
          <a:ext cx="889000" cy="70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62933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50605</xdr:rowOff>
    </xdr:from>
    <xdr:to>
      <xdr:col>24</xdr:col>
      <xdr:colOff>114300</xdr:colOff>
      <xdr:row>50</xdr:row>
      <xdr:rowOff>152205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62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3632</xdr:rowOff>
    </xdr:from>
    <xdr:ext cx="690189"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576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122169</xdr:rowOff>
    </xdr:from>
    <xdr:to>
      <xdr:col>20</xdr:col>
      <xdr:colOff>38100</xdr:colOff>
      <xdr:row>52</xdr:row>
      <xdr:rowOff>52319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68846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64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117775</xdr:rowOff>
    </xdr:from>
    <xdr:to>
      <xdr:col>15</xdr:col>
      <xdr:colOff>101600</xdr:colOff>
      <xdr:row>54</xdr:row>
      <xdr:rowOff>47925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20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64452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97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171351</xdr:rowOff>
    </xdr:from>
    <xdr:to>
      <xdr:col>10</xdr:col>
      <xdr:colOff>165100</xdr:colOff>
      <xdr:row>53</xdr:row>
      <xdr:rowOff>101501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0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118028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86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17415</xdr:rowOff>
    </xdr:from>
    <xdr:to>
      <xdr:col>6</xdr:col>
      <xdr:colOff>38100</xdr:colOff>
      <xdr:row>57</xdr:row>
      <xdr:rowOff>119015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135542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56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160251</xdr:rowOff>
    </xdr:from>
    <xdr:to>
      <xdr:col>24</xdr:col>
      <xdr:colOff>63500</xdr:colOff>
      <xdr:row>73</xdr:row>
      <xdr:rowOff>3459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504651"/>
          <a:ext cx="838200" cy="1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95916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3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121096</xdr:rowOff>
    </xdr:from>
    <xdr:to>
      <xdr:col>19</xdr:col>
      <xdr:colOff>177800</xdr:colOff>
      <xdr:row>72</xdr:row>
      <xdr:rowOff>160251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294046"/>
          <a:ext cx="889000" cy="21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147451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121096</xdr:rowOff>
    </xdr:from>
    <xdr:to>
      <xdr:col>15</xdr:col>
      <xdr:colOff>50800</xdr:colOff>
      <xdr:row>72</xdr:row>
      <xdr:rowOff>129139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294046"/>
          <a:ext cx="889000" cy="17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19056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129139</xdr:rowOff>
    </xdr:from>
    <xdr:to>
      <xdr:col>10</xdr:col>
      <xdr:colOff>114300</xdr:colOff>
      <xdr:row>75</xdr:row>
      <xdr:rowOff>22940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473539"/>
          <a:ext cx="889000" cy="40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44773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124109</xdr:rowOff>
    </xdr:from>
    <xdr:to>
      <xdr:col>24</xdr:col>
      <xdr:colOff>114300</xdr:colOff>
      <xdr:row>73</xdr:row>
      <xdr:rowOff>54259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4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146986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31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109451</xdr:rowOff>
    </xdr:from>
    <xdr:to>
      <xdr:col>20</xdr:col>
      <xdr:colOff>38100</xdr:colOff>
      <xdr:row>73</xdr:row>
      <xdr:rowOff>39601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4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56128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22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70296</xdr:rowOff>
    </xdr:from>
    <xdr:to>
      <xdr:col>15</xdr:col>
      <xdr:colOff>101600</xdr:colOff>
      <xdr:row>72</xdr:row>
      <xdr:rowOff>446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2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16973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01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78339</xdr:rowOff>
    </xdr:from>
    <xdr:to>
      <xdr:col>10</xdr:col>
      <xdr:colOff>165100</xdr:colOff>
      <xdr:row>73</xdr:row>
      <xdr:rowOff>8489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4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25016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19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143590</xdr:rowOff>
    </xdr:from>
    <xdr:to>
      <xdr:col>6</xdr:col>
      <xdr:colOff>38100</xdr:colOff>
      <xdr:row>75</xdr:row>
      <xdr:rowOff>73740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90267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0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146438</xdr:rowOff>
    </xdr:from>
    <xdr:to>
      <xdr:col>24</xdr:col>
      <xdr:colOff>62865</xdr:colOff>
      <xdr:row>98</xdr:row>
      <xdr:rowOff>122729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6091288"/>
          <a:ext cx="1270" cy="833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126556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122729</xdr:rowOff>
    </xdr:from>
    <xdr:to>
      <xdr:col>24</xdr:col>
      <xdr:colOff>152400</xdr:colOff>
      <xdr:row>98</xdr:row>
      <xdr:rowOff>122729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2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93115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86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146438</xdr:rowOff>
    </xdr:from>
    <xdr:to>
      <xdr:col>24</xdr:col>
      <xdr:colOff>152400</xdr:colOff>
      <xdr:row>93</xdr:row>
      <xdr:rowOff>146438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0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16211</xdr:rowOff>
    </xdr:from>
    <xdr:to>
      <xdr:col>24</xdr:col>
      <xdr:colOff>63500</xdr:colOff>
      <xdr:row>98</xdr:row>
      <xdr:rowOff>93481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18311"/>
          <a:ext cx="838200" cy="7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122914</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82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100037</xdr:rowOff>
    </xdr:from>
    <xdr:to>
      <xdr:col>24</xdr:col>
      <xdr:colOff>114300</xdr:colOff>
      <xdr:row>98</xdr:row>
      <xdr:rowOff>30187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3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120664</xdr:rowOff>
    </xdr:from>
    <xdr:to>
      <xdr:col>19</xdr:col>
      <xdr:colOff>177800</xdr:colOff>
      <xdr:row>98</xdr:row>
      <xdr:rowOff>16211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379714"/>
          <a:ext cx="889000" cy="143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133824</xdr:rowOff>
    </xdr:from>
    <xdr:to>
      <xdr:col>20</xdr:col>
      <xdr:colOff>38100</xdr:colOff>
      <xdr:row>98</xdr:row>
      <xdr:rowOff>63974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6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80501</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53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120664</xdr:rowOff>
    </xdr:from>
    <xdr:to>
      <xdr:col>15</xdr:col>
      <xdr:colOff>50800</xdr:colOff>
      <xdr:row>95</xdr:row>
      <xdr:rowOff>87553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379714"/>
          <a:ext cx="889000" cy="99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92694</xdr:rowOff>
    </xdr:from>
    <xdr:to>
      <xdr:col>15</xdr:col>
      <xdr:colOff>101600</xdr:colOff>
      <xdr:row>98</xdr:row>
      <xdr:rowOff>22844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13971</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1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87553</xdr:rowOff>
    </xdr:from>
    <xdr:to>
      <xdr:col>10</xdr:col>
      <xdr:colOff>114300</xdr:colOff>
      <xdr:row>98</xdr:row>
      <xdr:rowOff>105783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375303"/>
          <a:ext cx="889000" cy="53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133041</xdr:rowOff>
    </xdr:from>
    <xdr:to>
      <xdr:col>10</xdr:col>
      <xdr:colOff>165100</xdr:colOff>
      <xdr:row>98</xdr:row>
      <xdr:rowOff>63191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54318</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5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160052</xdr:rowOff>
    </xdr:from>
    <xdr:to>
      <xdr:col>6</xdr:col>
      <xdr:colOff>38100</xdr:colOff>
      <xdr:row>98</xdr:row>
      <xdr:rowOff>90202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106729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42681</xdr:rowOff>
    </xdr:from>
    <xdr:to>
      <xdr:col>24</xdr:col>
      <xdr:colOff>114300</xdr:colOff>
      <xdr:row>98</xdr:row>
      <xdr:rowOff>144281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4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129058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136861</xdr:rowOff>
    </xdr:from>
    <xdr:to>
      <xdr:col>20</xdr:col>
      <xdr:colOff>38100</xdr:colOff>
      <xdr:row>98</xdr:row>
      <xdr:rowOff>67011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58138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86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69864</xdr:rowOff>
    </xdr:from>
    <xdr:to>
      <xdr:col>15</xdr:col>
      <xdr:colOff>101600</xdr:colOff>
      <xdr:row>90</xdr:row>
      <xdr:rowOff>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3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16541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10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36753</xdr:rowOff>
    </xdr:from>
    <xdr:to>
      <xdr:col>10</xdr:col>
      <xdr:colOff>165100</xdr:colOff>
      <xdr:row>95</xdr:row>
      <xdr:rowOff>138353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154880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09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54983</xdr:rowOff>
    </xdr:from>
    <xdr:to>
      <xdr:col>6</xdr:col>
      <xdr:colOff>38100</xdr:colOff>
      <xdr:row>98</xdr:row>
      <xdr:rowOff>156583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5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147710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4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150004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139682</xdr:rowOff>
    </xdr:from>
    <xdr:to>
      <xdr:col>55</xdr:col>
      <xdr:colOff>0</xdr:colOff>
      <xdr:row>58</xdr:row>
      <xdr:rowOff>42690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912332"/>
          <a:ext cx="8382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169931</xdr:rowOff>
    </xdr:from>
    <xdr:ext cx="599010"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42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130868</xdr:rowOff>
    </xdr:from>
    <xdr:to>
      <xdr:col>50</xdr:col>
      <xdr:colOff>114300</xdr:colOff>
      <xdr:row>58</xdr:row>
      <xdr:rowOff>42690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03518"/>
          <a:ext cx="889000" cy="8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86015</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39795" y="1003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130868</xdr:rowOff>
    </xdr:from>
    <xdr:to>
      <xdr:col>45</xdr:col>
      <xdr:colOff>177800</xdr:colOff>
      <xdr:row>58</xdr:row>
      <xdr:rowOff>99525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03518"/>
          <a:ext cx="889000" cy="14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57283</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50795" y="1000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47558</xdr:rowOff>
    </xdr:from>
    <xdr:to>
      <xdr:col>41</xdr:col>
      <xdr:colOff>50800</xdr:colOff>
      <xdr:row>58</xdr:row>
      <xdr:rowOff>99525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991658"/>
          <a:ext cx="889000" cy="5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118386</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61795" y="97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117553</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672795" y="1006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88882</xdr:rowOff>
    </xdr:from>
    <xdr:to>
      <xdr:col>55</xdr:col>
      <xdr:colOff>50800</xdr:colOff>
      <xdr:row>58</xdr:row>
      <xdr:rowOff>19032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111759</xdr:rowOff>
    </xdr:from>
    <xdr:ext cx="599010"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1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163340</xdr:rowOff>
    </xdr:from>
    <xdr:to>
      <xdr:col>50</xdr:col>
      <xdr:colOff>165100</xdr:colOff>
      <xdr:row>58</xdr:row>
      <xdr:rowOff>93490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3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110017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39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80068</xdr:rowOff>
    </xdr:from>
    <xdr:to>
      <xdr:col>46</xdr:col>
      <xdr:colOff>38100</xdr:colOff>
      <xdr:row>58</xdr:row>
      <xdr:rowOff>10218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26745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50795" y="962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48725</xdr:rowOff>
    </xdr:from>
    <xdr:to>
      <xdr:col>41</xdr:col>
      <xdr:colOff>101600</xdr:colOff>
      <xdr:row>58</xdr:row>
      <xdr:rowOff>150325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141452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61795" y="1008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168208</xdr:rowOff>
    </xdr:from>
    <xdr:to>
      <xdr:col>36</xdr:col>
      <xdr:colOff>165100</xdr:colOff>
      <xdr:row>58</xdr:row>
      <xdr:rowOff>98358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4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114885</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672795" y="97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15935</xdr:rowOff>
    </xdr:from>
    <xdr:to>
      <xdr:col>55</xdr:col>
      <xdr:colOff>0</xdr:colOff>
      <xdr:row>79</xdr:row>
      <xdr:rowOff>33263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560485"/>
          <a:ext cx="8382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166810</xdr:rowOff>
    </xdr:from>
    <xdr:to>
      <xdr:col>50</xdr:col>
      <xdr:colOff>114300</xdr:colOff>
      <xdr:row>79</xdr:row>
      <xdr:rowOff>15935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539910"/>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166810</xdr:rowOff>
    </xdr:from>
    <xdr:to>
      <xdr:col>45</xdr:col>
      <xdr:colOff>177800</xdr:colOff>
      <xdr:row>79</xdr:row>
      <xdr:rowOff>38509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539910"/>
          <a:ext cx="889000" cy="4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26857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24484</xdr:rowOff>
    </xdr:from>
    <xdr:to>
      <xdr:col>41</xdr:col>
      <xdr:colOff>50800</xdr:colOff>
      <xdr:row>79</xdr:row>
      <xdr:rowOff>38509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69034"/>
          <a:ext cx="889000" cy="1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30481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54131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153913</xdr:rowOff>
    </xdr:from>
    <xdr:to>
      <xdr:col>55</xdr:col>
      <xdr:colOff>50800</xdr:colOff>
      <xdr:row>79</xdr:row>
      <xdr:rowOff>84063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5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68840</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136585</xdr:rowOff>
    </xdr:from>
    <xdr:to>
      <xdr:col>50</xdr:col>
      <xdr:colOff>165100</xdr:colOff>
      <xdr:row>79</xdr:row>
      <xdr:rowOff>66735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50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57862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6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116010</xdr:rowOff>
    </xdr:from>
    <xdr:to>
      <xdr:col>46</xdr:col>
      <xdr:colOff>38100</xdr:colOff>
      <xdr:row>79</xdr:row>
      <xdr:rowOff>46160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37287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58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159159</xdr:rowOff>
    </xdr:from>
    <xdr:to>
      <xdr:col>41</xdr:col>
      <xdr:colOff>101600</xdr:colOff>
      <xdr:row>79</xdr:row>
      <xdr:rowOff>89309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80436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62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145134</xdr:rowOff>
    </xdr:from>
    <xdr:to>
      <xdr:col>36</xdr:col>
      <xdr:colOff>165100</xdr:colOff>
      <xdr:row>79</xdr:row>
      <xdr:rowOff>75284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1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66411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6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134927</xdr:rowOff>
    </xdr:from>
    <xdr:to>
      <xdr:col>55</xdr:col>
      <xdr:colOff>0</xdr:colOff>
      <xdr:row>98</xdr:row>
      <xdr:rowOff>96830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5565427"/>
          <a:ext cx="838200" cy="13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18228</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4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96830</xdr:rowOff>
    </xdr:from>
    <xdr:to>
      <xdr:col>50</xdr:col>
      <xdr:colOff>114300</xdr:colOff>
      <xdr:row>98</xdr:row>
      <xdr:rowOff>128412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98930"/>
          <a:ext cx="889000" cy="3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128412</xdr:rowOff>
    </xdr:from>
    <xdr:to>
      <xdr:col>45</xdr:col>
      <xdr:colOff>177800</xdr:colOff>
      <xdr:row>98</xdr:row>
      <xdr:rowOff>133355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30512"/>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17556</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4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19628</xdr:rowOff>
    </xdr:from>
    <xdr:to>
      <xdr:col>41</xdr:col>
      <xdr:colOff>50800</xdr:colOff>
      <xdr:row>98</xdr:row>
      <xdr:rowOff>133355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21728"/>
          <a:ext cx="889000" cy="11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53008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84127</xdr:rowOff>
    </xdr:from>
    <xdr:to>
      <xdr:col>55</xdr:col>
      <xdr:colOff>50800</xdr:colOff>
      <xdr:row>91</xdr:row>
      <xdr:rowOff>14277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55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37154</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46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46030</xdr:rowOff>
    </xdr:from>
    <xdr:to>
      <xdr:col>50</xdr:col>
      <xdr:colOff>165100</xdr:colOff>
      <xdr:row>98</xdr:row>
      <xdr:rowOff>147630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138757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77612</xdr:rowOff>
    </xdr:from>
    <xdr:to>
      <xdr:col>46</xdr:col>
      <xdr:colOff>38100</xdr:colOff>
      <xdr:row>99</xdr:row>
      <xdr:rowOff>7762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170339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82555</xdr:rowOff>
    </xdr:from>
    <xdr:to>
      <xdr:col>41</xdr:col>
      <xdr:colOff>101600</xdr:colOff>
      <xdr:row>99</xdr:row>
      <xdr:rowOff>12705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3832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7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140278</xdr:rowOff>
    </xdr:from>
    <xdr:to>
      <xdr:col>36</xdr:col>
      <xdr:colOff>165100</xdr:colOff>
      <xdr:row>98</xdr:row>
      <xdr:rowOff>70428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61555</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86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3790</xdr:rowOff>
    </xdr:from>
    <xdr:to>
      <xdr:col>85</xdr:col>
      <xdr:colOff>127000</xdr:colOff>
      <xdr:row>37</xdr:row>
      <xdr:rowOff>27922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47440"/>
          <a:ext cx="838200" cy="2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80695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8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31747</xdr:rowOff>
    </xdr:from>
    <xdr:to>
      <xdr:col>81</xdr:col>
      <xdr:colOff>50800</xdr:colOff>
      <xdr:row>37</xdr:row>
      <xdr:rowOff>27922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032497"/>
          <a:ext cx="889000" cy="3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125306</xdr:rowOff>
    </xdr:from>
    <xdr:to>
      <xdr:col>76</xdr:col>
      <xdr:colOff>114300</xdr:colOff>
      <xdr:row>35</xdr:row>
      <xdr:rowOff>31747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611706"/>
          <a:ext cx="889000" cy="4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116926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159245</xdr:rowOff>
    </xdr:from>
    <xdr:to>
      <xdr:col>71</xdr:col>
      <xdr:colOff>177800</xdr:colOff>
      <xdr:row>32</xdr:row>
      <xdr:rowOff>125306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474195"/>
          <a:ext cx="889000" cy="13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141112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3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71427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124440</xdr:rowOff>
    </xdr:from>
    <xdr:to>
      <xdr:col>85</xdr:col>
      <xdr:colOff>177800</xdr:colOff>
      <xdr:row>37</xdr:row>
      <xdr:rowOff>54590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102867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7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148572</xdr:rowOff>
    </xdr:from>
    <xdr:to>
      <xdr:col>81</xdr:col>
      <xdr:colOff>101600</xdr:colOff>
      <xdr:row>37</xdr:row>
      <xdr:rowOff>78722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2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69849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1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152397</xdr:rowOff>
    </xdr:from>
    <xdr:to>
      <xdr:col>76</xdr:col>
      <xdr:colOff>165100</xdr:colOff>
      <xdr:row>35</xdr:row>
      <xdr:rowOff>82547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99074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5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74506</xdr:rowOff>
    </xdr:from>
    <xdr:to>
      <xdr:col>72</xdr:col>
      <xdr:colOff>38100</xdr:colOff>
      <xdr:row>33</xdr:row>
      <xdr:rowOff>4656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56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21183</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03795" y="533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108445</xdr:rowOff>
    </xdr:from>
    <xdr:to>
      <xdr:col>67</xdr:col>
      <xdr:colOff>101600</xdr:colOff>
      <xdr:row>32</xdr:row>
      <xdr:rowOff>38595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4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55122</xdr:rowOff>
    </xdr:from>
    <xdr:ext cx="59901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14795" y="519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158664</xdr:rowOff>
    </xdr:from>
    <xdr:to>
      <xdr:col>85</xdr:col>
      <xdr:colOff>127000</xdr:colOff>
      <xdr:row>58</xdr:row>
      <xdr:rowOff>73936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931314"/>
          <a:ext cx="838200" cy="8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165488</xdr:rowOff>
    </xdr:from>
    <xdr:to>
      <xdr:col>81</xdr:col>
      <xdr:colOff>50800</xdr:colOff>
      <xdr:row>58</xdr:row>
      <xdr:rowOff>73936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938138"/>
          <a:ext cx="889000" cy="7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52295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165488</xdr:rowOff>
    </xdr:from>
    <xdr:to>
      <xdr:col>76</xdr:col>
      <xdr:colOff>114300</xdr:colOff>
      <xdr:row>58</xdr:row>
      <xdr:rowOff>64833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38138"/>
          <a:ext cx="889000" cy="7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40908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9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45841</xdr:rowOff>
    </xdr:from>
    <xdr:to>
      <xdr:col>71</xdr:col>
      <xdr:colOff>177800</xdr:colOff>
      <xdr:row>58</xdr:row>
      <xdr:rowOff>64833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989941"/>
          <a:ext cx="889000" cy="1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69532</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6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72572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6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107864</xdr:rowOff>
    </xdr:from>
    <xdr:to>
      <xdr:col>85</xdr:col>
      <xdr:colOff>177800</xdr:colOff>
      <xdr:row>58</xdr:row>
      <xdr:rowOff>38014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51529</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2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23136</xdr:rowOff>
    </xdr:from>
    <xdr:to>
      <xdr:col>81</xdr:col>
      <xdr:colOff>101600</xdr:colOff>
      <xdr:row>58</xdr:row>
      <xdr:rowOff>124736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115863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5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114688</xdr:rowOff>
    </xdr:from>
    <xdr:to>
      <xdr:col>76</xdr:col>
      <xdr:colOff>165100</xdr:colOff>
      <xdr:row>58</xdr:row>
      <xdr:rowOff>44838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61365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66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14033</xdr:rowOff>
    </xdr:from>
    <xdr:to>
      <xdr:col>72</xdr:col>
      <xdr:colOff>38100</xdr:colOff>
      <xdr:row>58</xdr:row>
      <xdr:rowOff>115633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106760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5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166491</xdr:rowOff>
    </xdr:from>
    <xdr:to>
      <xdr:col>67</xdr:col>
      <xdr:colOff>101600</xdr:colOff>
      <xdr:row>58</xdr:row>
      <xdr:rowOff>96641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3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87768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156196</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500596"/>
          <a:ext cx="1269" cy="101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102873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27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156196</xdr:rowOff>
    </xdr:from>
    <xdr:to>
      <xdr:col>86</xdr:col>
      <xdr:colOff>25400</xdr:colOff>
      <xdr:row>72</xdr:row>
      <xdr:rowOff>156196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50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156196</xdr:rowOff>
    </xdr:from>
    <xdr:to>
      <xdr:col>85</xdr:col>
      <xdr:colOff>127000</xdr:colOff>
      <xdr:row>73</xdr:row>
      <xdr:rowOff>54473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2500596"/>
          <a:ext cx="838200" cy="6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150927</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52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1050</xdr:rowOff>
    </xdr:from>
    <xdr:to>
      <xdr:col>85</xdr:col>
      <xdr:colOff>177800</xdr:colOff>
      <xdr:row>78</xdr:row>
      <xdr:rowOff>102650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7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169075</xdr:rowOff>
    </xdr:from>
    <xdr:to>
      <xdr:col>81</xdr:col>
      <xdr:colOff>50800</xdr:colOff>
      <xdr:row>73</xdr:row>
      <xdr:rowOff>54473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2342025"/>
          <a:ext cx="889000" cy="22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13888</xdr:rowOff>
    </xdr:from>
    <xdr:to>
      <xdr:col>81</xdr:col>
      <xdr:colOff>101600</xdr:colOff>
      <xdr:row>78</xdr:row>
      <xdr:rowOff>115488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106615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47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169075</xdr:rowOff>
    </xdr:from>
    <xdr:to>
      <xdr:col>76</xdr:col>
      <xdr:colOff>114300</xdr:colOff>
      <xdr:row>74</xdr:row>
      <xdr:rowOff>58353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2342025"/>
          <a:ext cx="889000" cy="40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14621</xdr:rowOff>
    </xdr:from>
    <xdr:to>
      <xdr:col>76</xdr:col>
      <xdr:colOff>165100</xdr:colOff>
      <xdr:row>78</xdr:row>
      <xdr:rowOff>116221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107348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48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58353</xdr:rowOff>
    </xdr:from>
    <xdr:to>
      <xdr:col>71</xdr:col>
      <xdr:colOff>177800</xdr:colOff>
      <xdr:row>78</xdr:row>
      <xdr:rowOff>88934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2745653"/>
          <a:ext cx="889000" cy="71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16456</xdr:rowOff>
    </xdr:from>
    <xdr:to>
      <xdr:col>72</xdr:col>
      <xdr:colOff>38100</xdr:colOff>
      <xdr:row>78</xdr:row>
      <xdr:rowOff>118056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109183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56776</xdr:rowOff>
    </xdr:from>
    <xdr:to>
      <xdr:col>67</xdr:col>
      <xdr:colOff>101600</xdr:colOff>
      <xdr:row>78</xdr:row>
      <xdr:rowOff>158376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149503</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105396</xdr:rowOff>
    </xdr:from>
    <xdr:to>
      <xdr:col>85</xdr:col>
      <xdr:colOff>177800</xdr:colOff>
      <xdr:row>73</xdr:row>
      <xdr:rowOff>35546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24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58423</xdr:rowOff>
    </xdr:from>
    <xdr:ext cx="599010"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40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3673</xdr:rowOff>
    </xdr:from>
    <xdr:to>
      <xdr:col>81</xdr:col>
      <xdr:colOff>101600</xdr:colOff>
      <xdr:row>73</xdr:row>
      <xdr:rowOff>105273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25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121800</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181795" y="122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118275</xdr:rowOff>
    </xdr:from>
    <xdr:to>
      <xdr:col>76</xdr:col>
      <xdr:colOff>165100</xdr:colOff>
      <xdr:row>72</xdr:row>
      <xdr:rowOff>48425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22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64952</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292795" y="1206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7553</xdr:rowOff>
    </xdr:from>
    <xdr:to>
      <xdr:col>72</xdr:col>
      <xdr:colOff>38100</xdr:colOff>
      <xdr:row>74</xdr:row>
      <xdr:rowOff>109153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269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125680</xdr:rowOff>
    </xdr:from>
    <xdr:ext cx="59901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03795" y="1247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38134</xdr:rowOff>
    </xdr:from>
    <xdr:to>
      <xdr:col>67</xdr:col>
      <xdr:colOff>101600</xdr:colOff>
      <xdr:row>78</xdr:row>
      <xdr:rowOff>139734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156261</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122041</xdr:rowOff>
    </xdr:from>
    <xdr:to>
      <xdr:col>85</xdr:col>
      <xdr:colOff>127000</xdr:colOff>
      <xdr:row>96</xdr:row>
      <xdr:rowOff>158955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81241"/>
          <a:ext cx="838200" cy="3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158955</xdr:rowOff>
    </xdr:from>
    <xdr:to>
      <xdr:col>81</xdr:col>
      <xdr:colOff>50800</xdr:colOff>
      <xdr:row>97</xdr:row>
      <xdr:rowOff>29204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18155"/>
          <a:ext cx="889000" cy="4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29204</xdr:rowOff>
    </xdr:from>
    <xdr:to>
      <xdr:col>76</xdr:col>
      <xdr:colOff>114300</xdr:colOff>
      <xdr:row>97</xdr:row>
      <xdr:rowOff>63858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59854"/>
          <a:ext cx="889000" cy="3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90467</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63858</xdr:rowOff>
    </xdr:from>
    <xdr:to>
      <xdr:col>71</xdr:col>
      <xdr:colOff>177800</xdr:colOff>
      <xdr:row>97</xdr:row>
      <xdr:rowOff>86429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94508"/>
          <a:ext cx="889000" cy="2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97091</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115975</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71241</xdr:rowOff>
    </xdr:from>
    <xdr:to>
      <xdr:col>85</xdr:col>
      <xdr:colOff>177800</xdr:colOff>
      <xdr:row>97</xdr:row>
      <xdr:rowOff>1391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94118</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8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108155</xdr:rowOff>
    </xdr:from>
    <xdr:to>
      <xdr:col>81</xdr:col>
      <xdr:colOff>101600</xdr:colOff>
      <xdr:row>97</xdr:row>
      <xdr:rowOff>38305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54832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4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149854</xdr:rowOff>
    </xdr:from>
    <xdr:to>
      <xdr:col>76</xdr:col>
      <xdr:colOff>165100</xdr:colOff>
      <xdr:row>97</xdr:row>
      <xdr:rowOff>80004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71131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70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13058</xdr:rowOff>
    </xdr:from>
    <xdr:to>
      <xdr:col>72</xdr:col>
      <xdr:colOff>38100</xdr:colOff>
      <xdr:row>97</xdr:row>
      <xdr:rowOff>114658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105785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73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35629</xdr:rowOff>
    </xdr:from>
    <xdr:to>
      <xdr:col>67</xdr:col>
      <xdr:colOff>101600</xdr:colOff>
      <xdr:row>97</xdr:row>
      <xdr:rowOff>137229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128356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5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総務費の増加は、特別交付税の算定において、令和２年７月豪雨関連事業費の算入等により、当初の予想を上回る交付額となったことから、各種基金の積立金の財源として活用したことによる。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民生費の減少は、障害福祉サービス等事業費や保育所等運営費の減によるものである。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土木費の増加は、渡地区及び一勝地地区の災害公営住宅購入費が多額のため大きく影響している。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災害復旧事業費については、令和２年７月豪雨災害復旧関連の事業はしばらく続く見込みである。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公債費については、令和２年７月豪雨の復旧・復興事業の財源として、地方債の活用も大きくなることから、今後も増加が懸念される。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財政調整基金の保有目安として、本村では標準財政規模の概ね</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％としていた。令和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月豪雨災害の復旧・復興事業の財源として活用したため、標準財政規模比は低下していたが、本年度は普通交付税等の減額により標準財政規模が減少したため、</a:t>
          </a:r>
          <a:r>
            <a:rPr kumimoji="1" lang="en-US" altLang="ja-JP" sz="1200">
              <a:latin typeface="ＭＳ ゴシック" pitchFamily="49" charset="-128"/>
              <a:ea typeface="ＭＳ ゴシック" pitchFamily="49" charset="-128"/>
            </a:rPr>
            <a:t>4.86</a:t>
          </a:r>
          <a:r>
            <a:rPr kumimoji="1" lang="ja-JP" altLang="en-US" sz="1200">
              <a:latin typeface="ＭＳ ゴシック" pitchFamily="49" charset="-128"/>
              <a:ea typeface="ＭＳ ゴシック" pitchFamily="49" charset="-128"/>
            </a:rPr>
            <a:t>ポイント増加している。実質収支額については、繰越金の減少に伴い昨年度より減少した。本村の歳入は国県支出金や地方交付税が大きな割合を占めており、自主財源が乏しく、不透明な財政状況が続いているため、財政調整基金残高や実質収支額については注視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標準財政規模に対する黒字比率は、介護保険特別会計以外において現象しており、連結の黒字比率は下降している。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特別会計においては、一般会計からの繰出しを受けて運営しているため、今後も各種保険料（税）、水道料金などの財源の確保及び事務の効率化が必要である。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元利償還金の額のうち、緊急防災・減災事業債が前年度と比較し</a:t>
          </a:r>
          <a:r>
            <a:rPr kumimoji="1" lang="en-US" altLang="ja-JP" sz="1400">
              <a:latin typeface="ＭＳ ゴシック" pitchFamily="49" charset="-128"/>
              <a:ea typeface="ＭＳ ゴシック" pitchFamily="49" charset="-128"/>
            </a:rPr>
            <a:t>38,906</a:t>
          </a:r>
          <a:r>
            <a:rPr kumimoji="1" lang="ja-JP" altLang="en-US" sz="1400">
              <a:latin typeface="ＭＳ ゴシック" pitchFamily="49" charset="-128"/>
              <a:ea typeface="ＭＳ ゴシック" pitchFamily="49" charset="-128"/>
            </a:rPr>
            <a:t>千円増加したことが主な要因である。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令和２年７月豪雨災害の復旧・復興事業の財源として地方債の活用を予定しているため、地方材の残高及び公債費の増加が懸念される。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満期一括償還地方債の償還の財源として積み立てた減債基金は該当なし。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令和２年７月豪雨災害に伴う復旧・復興事業の財源に地方債を活用したことから、令和２年度から一般会計等に係る地方債の現在高が増加しているため、将来負担額も増加している。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一方、歳入総額の実績から充当可能基金へ積み立てを行ったことと、地方債の償還に関する基準財政需要額算入見込額の増加に伴い、充当可能財源も増加している。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このことから、将来負担比率の分子は▲</a:t>
          </a:r>
          <a:r>
            <a:rPr kumimoji="1" lang="en-US" altLang="ja-JP" sz="1400">
              <a:latin typeface="ＭＳ ゴシック" pitchFamily="49" charset="-128"/>
              <a:ea typeface="ＭＳ ゴシック" pitchFamily="49" charset="-128"/>
            </a:rPr>
            <a:t>2,896</a:t>
          </a:r>
          <a:r>
            <a:rPr kumimoji="1" lang="ja-JP" altLang="en-US" sz="1400">
              <a:latin typeface="ＭＳ ゴシック" pitchFamily="49" charset="-128"/>
              <a:ea typeface="ＭＳ ゴシック" pitchFamily="49" charset="-128"/>
            </a:rPr>
            <a:t>百万円となっているが、今後令和２年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月豪雨災害に伴う復旧・復興事業に活用する地方債の残高が増加する見込みであることから、充当可能財源の確保に努めていく。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熊本県球磨村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預金利子とともに、年度末の歳入実績から財政調整基金、減債基金、村有施設整備基金等へ積み立てを行った。水資源活用基金については、村有林の伐採した樹木を売却した売上金から、木材搬出等に要した経費を差し引いた額を積み立てた。また、公営住宅及び共同施設の整備、修繕及び改良等に要する費用に充てるため、公営住宅維持管理基金を設置し、国庫補助金等の実績から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の復旧復興事業の財源として基金を活用する見込みであり、財政調整基金及び特定目的基金の残高が減少する可能性がある。取り崩しを行った基金は年度末の歳入実績を見ながら、また今後の復旧復興事業をはじめとした各事業の計画を考慮し、積み立てを行い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村有施設整備基金：村有施設の整備や維持補修事業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災害復興基金：大規模な災害から復興を図るための事業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ふるさと応援基金：寄附者の意向に沿った各種事業の財源として活用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水資源活用基金：森林の豊かな恵みを地域住民の生活安定のために役立てるとともに、水資源の保全と活用を継続的に図る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村有施設整備基金：災害公営住宅購入費や中学校校舎の改修工事等に財源として活用するために取り崩しを行う一方で、年度末の歳入実績から積み立てを行った。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月豪雨災害の復旧復興事業の財源に活用するために取り崩しを行う一方で、災害復興寄附の実績により積み立てた。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ふるさと応援基金：寄附者の意向に沿った事業の財源に活用するために取り崩しを行う一方で、ふるさと寄附の実績により積み立てた。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水資源活用基金：村有林の伐採した樹木を売却した売上金から、木材搬出等に要した経費を差し引いた額を積み立てた。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公営住宅維持管理基金：国庫補助金等の実績から積み立てを行った。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村有施設整備金：令和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月豪雨災害で滅失し、再建が必要な村有施設の整備に加えて、今後も村有施設の維持改修も必要になることから、年度末の歳入実績を見ながら積み立てを行いたい。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災害復興基金：復興事業の財源に活用したい。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ふるさと応援基金：寄附者の意向に沿った事業の財源として活用し、村の活性化を図りたい。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水資源活用基金：簡易水道施設における配水管耐震化等の工事や、地区水道の維持にかかる補助金等の財源として活用していく。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公営住宅維持管理基金：主に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180181181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国の家賃低廉化補助金を原資として積立て、公営住宅及び共同施設の整備、修繕及び改良等に活用していく。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令和２年７月豪雨災害の復旧・復興費用と</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460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百万円の繰入を行った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。一方で、年度末の歳入実績から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の復旧・復興を進めるにあたり、国県補助金や地方債を活用する見込みであるが、補助対象外や起債対象外の事業、あるいは特定目的基金の対象外の事業については、事業規模が大きければ財政調整基金で対応しなければいけないため、基金残高の減少が懸念される。年度末の歳入実績を見ながら計画的な積み立てを行い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月豪雨災害の復旧・復興事業の財源として地方債を活用する見込みであるため、後年度の償還に備えて年度末の実績から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月豪雨災害の復旧・復興事業を中心に地方債を活用する見込みであることから、公債費の増加が懸念されるため、これが住民サービスの低下に繋がらないよう減債基金を活用して負担の平準化を図っていく。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10563057</v>
      </c>
      <c r="BO4" s="371"/>
      <c r="BP4" s="371"/>
      <c r="BQ4" s="371"/>
      <c r="BR4" s="371"/>
      <c r="BS4" s="371"/>
      <c r="BT4" s="371"/>
      <c r="BU4" s="372"/>
      <c r="BV4" s="370">
        <v>8186652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23.1</v>
      </c>
      <c r="CU4" s="377"/>
      <c r="CV4" s="377"/>
      <c r="CW4" s="377"/>
      <c r="CX4" s="377"/>
      <c r="CY4" s="377"/>
      <c r="CZ4" s="377"/>
      <c r="DA4" s="378"/>
      <c r="DB4" s="376">
        <v>33.4</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9187307</v>
      </c>
      <c r="BO5" s="408"/>
      <c r="BP5" s="408"/>
      <c r="BQ5" s="408"/>
      <c r="BR5" s="408"/>
      <c r="BS5" s="408"/>
      <c r="BT5" s="408"/>
      <c r="BU5" s="409"/>
      <c r="BV5" s="407">
        <v>6870824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80.8</v>
      </c>
      <c r="CU5" s="405"/>
      <c r="CV5" s="405"/>
      <c r="CW5" s="405"/>
      <c r="CX5" s="405"/>
      <c r="CY5" s="405"/>
      <c r="CZ5" s="405"/>
      <c r="DA5" s="406"/>
      <c r="DB5" s="404">
        <v>77.400000000000006</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1375750</v>
      </c>
      <c r="BO6" s="408"/>
      <c r="BP6" s="408"/>
      <c r="BQ6" s="408"/>
      <c r="BR6" s="408"/>
      <c r="BS6" s="408"/>
      <c r="BT6" s="408"/>
      <c r="BU6" s="409"/>
      <c r="BV6" s="407">
        <v>1315828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81.099999999999994</v>
      </c>
      <c r="CU6" s="445"/>
      <c r="CV6" s="445"/>
      <c r="CW6" s="445"/>
      <c r="CX6" s="445"/>
      <c r="CY6" s="445"/>
      <c r="CZ6" s="445"/>
      <c r="DA6" s="446"/>
      <c r="DB6" s="444">
        <v>78</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825404</v>
      </c>
      <c r="BO7" s="408"/>
      <c r="BP7" s="408"/>
      <c r="BQ7" s="408"/>
      <c r="BR7" s="408"/>
      <c r="BS7" s="408"/>
      <c r="BT7" s="408"/>
      <c r="BU7" s="409"/>
      <c r="BV7" s="407">
        <v>509431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2384462</v>
      </c>
      <c r="CU7" s="408"/>
      <c r="CV7" s="408"/>
      <c r="CW7" s="408"/>
      <c r="CX7" s="408"/>
      <c r="CY7" s="408"/>
      <c r="CZ7" s="408"/>
      <c r="DA7" s="409"/>
      <c r="DB7" s="407">
        <v>2415364</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550346</v>
      </c>
      <c r="BO8" s="408"/>
      <c r="BP8" s="408"/>
      <c r="BQ8" s="408"/>
      <c r="BR8" s="408"/>
      <c r="BS8" s="408"/>
      <c r="BT8" s="408"/>
      <c r="BU8" s="409"/>
      <c r="BV8" s="407">
        <v>806397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0.14000000000000001</v>
      </c>
      <c r="CU8" s="448"/>
      <c r="CV8" s="448"/>
      <c r="CW8" s="448"/>
      <c r="CX8" s="448"/>
      <c r="CY8" s="448"/>
      <c r="CZ8" s="448"/>
      <c r="DA8" s="449"/>
      <c r="DB8" s="447">
        <v>0.15</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2433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-256051</v>
      </c>
      <c r="BO9" s="408"/>
      <c r="BP9" s="408"/>
      <c r="BQ9" s="408"/>
      <c r="BR9" s="408"/>
      <c r="BS9" s="408"/>
      <c r="BT9" s="408"/>
      <c r="BU9" s="409"/>
      <c r="BV9" s="407">
        <v>-70599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7.9</v>
      </c>
      <c r="CU9" s="405"/>
      <c r="CV9" s="405"/>
      <c r="CW9" s="405"/>
      <c r="CX9" s="405"/>
      <c r="CY9" s="405"/>
      <c r="CZ9" s="405"/>
      <c r="DA9" s="406"/>
      <c r="DB9" s="404">
        <v>7.4</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3698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561509</v>
      </c>
      <c r="BO10" s="408"/>
      <c r="BP10" s="408"/>
      <c r="BQ10" s="408"/>
      <c r="BR10" s="408"/>
      <c r="BS10" s="408"/>
      <c r="BT10" s="408"/>
      <c r="BU10" s="409"/>
      <c r="BV10" s="407">
        <v>314525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2786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460000</v>
      </c>
      <c r="BO12" s="408"/>
      <c r="BP12" s="408"/>
      <c r="BQ12" s="408"/>
      <c r="BR12" s="408"/>
      <c r="BS12" s="408"/>
      <c r="BT12" s="408"/>
      <c r="BU12" s="409"/>
      <c r="BV12" s="407">
        <v>263000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2781</v>
      </c>
      <c r="S13" s="492"/>
      <c r="T13" s="492"/>
      <c r="U13" s="492"/>
      <c r="V13" s="493"/>
      <c r="W13" s="423" t="s">
        <v>131</v>
      </c>
      <c r="X13" s="424"/>
      <c r="Y13" s="424"/>
      <c r="Z13" s="424"/>
      <c r="AA13" s="424"/>
      <c r="AB13" s="414"/>
      <c r="AC13" s="458">
        <v>187</v>
      </c>
      <c r="AD13" s="459"/>
      <c r="AE13" s="459"/>
      <c r="AF13" s="459"/>
      <c r="AG13" s="501"/>
      <c r="AH13" s="458">
        <v>305</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-154542</v>
      </c>
      <c r="BO13" s="408"/>
      <c r="BP13" s="408"/>
      <c r="BQ13" s="408"/>
      <c r="BR13" s="408"/>
      <c r="BS13" s="408"/>
      <c r="BT13" s="408"/>
      <c r="BU13" s="409"/>
      <c r="BV13" s="407">
        <v>-19074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6.9</v>
      </c>
      <c r="CU13" s="405"/>
      <c r="CV13" s="405"/>
      <c r="CW13" s="405"/>
      <c r="CX13" s="405"/>
      <c r="CY13" s="405"/>
      <c r="CZ13" s="405"/>
      <c r="DA13" s="406"/>
      <c r="DB13" s="404">
        <v>6</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2958</v>
      </c>
      <c r="S14" s="492"/>
      <c r="T14" s="492"/>
      <c r="U14" s="492"/>
      <c r="V14" s="493"/>
      <c r="W14" s="397"/>
      <c r="X14" s="398"/>
      <c r="Y14" s="398"/>
      <c r="Z14" s="398"/>
      <c r="AA14" s="398"/>
      <c r="AB14" s="387"/>
      <c r="AC14" s="494">
        <v>19.2</v>
      </c>
      <c r="AD14" s="495"/>
      <c r="AE14" s="495"/>
      <c r="AF14" s="495"/>
      <c r="AG14" s="496"/>
      <c r="AH14" s="494">
        <v>18.100000000000001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2955</v>
      </c>
      <c r="S15" s="492"/>
      <c r="T15" s="492"/>
      <c r="U15" s="492"/>
      <c r="V15" s="493"/>
      <c r="W15" s="423" t="s">
        <v>137</v>
      </c>
      <c r="X15" s="424"/>
      <c r="Y15" s="424"/>
      <c r="Z15" s="424"/>
      <c r="AA15" s="424"/>
      <c r="AB15" s="414"/>
      <c r="AC15" s="458">
        <v>243</v>
      </c>
      <c r="AD15" s="459"/>
      <c r="AE15" s="459"/>
      <c r="AF15" s="459"/>
      <c r="AG15" s="501"/>
      <c r="AH15" s="458">
        <v>408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339012</v>
      </c>
      <c r="BO15" s="371"/>
      <c r="BP15" s="371"/>
      <c r="BQ15" s="371"/>
      <c r="BR15" s="371"/>
      <c r="BS15" s="371"/>
      <c r="BT15" s="371"/>
      <c r="BU15" s="372"/>
      <c r="BV15" s="370">
        <v>325593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24.9</v>
      </c>
      <c r="AD16" s="495"/>
      <c r="AE16" s="495"/>
      <c r="AF16" s="495"/>
      <c r="AG16" s="496"/>
      <c r="AH16" s="494">
        <v>24.2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2309624</v>
      </c>
      <c r="BO16" s="408"/>
      <c r="BP16" s="408"/>
      <c r="BQ16" s="408"/>
      <c r="BR16" s="408"/>
      <c r="BS16" s="408"/>
      <c r="BT16" s="408"/>
      <c r="BU16" s="409"/>
      <c r="BV16" s="407">
        <v>2333528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545</v>
      </c>
      <c r="AD17" s="459"/>
      <c r="AE17" s="459"/>
      <c r="AF17" s="459"/>
      <c r="AG17" s="501"/>
      <c r="AH17" s="458">
        <v>976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405280</v>
      </c>
      <c r="BO17" s="408"/>
      <c r="BP17" s="408"/>
      <c r="BQ17" s="408"/>
      <c r="BR17" s="408"/>
      <c r="BS17" s="408"/>
      <c r="BT17" s="408"/>
      <c r="BU17" s="409"/>
      <c r="BV17" s="407">
        <v>384264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207.58</v>
      </c>
      <c r="M18" s="531"/>
      <c r="N18" s="531"/>
      <c r="O18" s="531"/>
      <c r="P18" s="531"/>
      <c r="Q18" s="531"/>
      <c r="R18" s="532"/>
      <c r="S18" s="532"/>
      <c r="T18" s="532"/>
      <c r="U18" s="532"/>
      <c r="V18" s="533"/>
      <c r="W18" s="425"/>
      <c r="X18" s="426"/>
      <c r="Y18" s="426"/>
      <c r="Z18" s="426"/>
      <c r="AA18" s="426"/>
      <c r="AB18" s="417"/>
      <c r="AC18" s="534">
        <v>55.9</v>
      </c>
      <c r="AD18" s="535"/>
      <c r="AE18" s="535"/>
      <c r="AF18" s="535"/>
      <c r="AG18" s="536"/>
      <c r="AH18" s="534">
        <v>57.8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1990654</v>
      </c>
      <c r="BO18" s="408"/>
      <c r="BP18" s="408"/>
      <c r="BQ18" s="408"/>
      <c r="BR18" s="408"/>
      <c r="BS18" s="408"/>
      <c r="BT18" s="408"/>
      <c r="BU18" s="409"/>
      <c r="BV18" s="407">
        <v>1945690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12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5555585</v>
      </c>
      <c r="BO19" s="408"/>
      <c r="BP19" s="408"/>
      <c r="BQ19" s="408"/>
      <c r="BR19" s="408"/>
      <c r="BS19" s="408"/>
      <c r="BT19" s="408"/>
      <c r="BU19" s="409"/>
      <c r="BV19" s="407">
        <v>5648131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976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6022824</v>
      </c>
      <c r="BO22" s="371"/>
      <c r="BP22" s="371"/>
      <c r="BQ22" s="371"/>
      <c r="BR22" s="371"/>
      <c r="BS22" s="371"/>
      <c r="BT22" s="371"/>
      <c r="BU22" s="372"/>
      <c r="BV22" s="370">
        <v>5527162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5687528</v>
      </c>
      <c r="BO23" s="408"/>
      <c r="BP23" s="408"/>
      <c r="BQ23" s="408"/>
      <c r="BR23" s="408"/>
      <c r="BS23" s="408"/>
      <c r="BT23" s="408"/>
      <c r="BU23" s="409"/>
      <c r="BV23" s="407">
        <v>5155245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7450</v>
      </c>
      <c r="R24" s="459"/>
      <c r="S24" s="459"/>
      <c r="T24" s="459"/>
      <c r="U24" s="459"/>
      <c r="V24" s="501"/>
      <c r="W24" s="553"/>
      <c r="X24" s="554"/>
      <c r="Y24" s="555"/>
      <c r="Z24" s="457" t="s">
        <v>162</v>
      </c>
      <c r="AA24" s="437"/>
      <c r="AB24" s="437"/>
      <c r="AC24" s="437"/>
      <c r="AD24" s="437"/>
      <c r="AE24" s="437"/>
      <c r="AF24" s="437"/>
      <c r="AG24" s="438"/>
      <c r="AH24" s="458">
        <v>76</v>
      </c>
      <c r="AI24" s="459"/>
      <c r="AJ24" s="459"/>
      <c r="AK24" s="459"/>
      <c r="AL24" s="501"/>
      <c r="AM24" s="458">
        <v>214776</v>
      </c>
      <c r="AN24" s="459"/>
      <c r="AO24" s="459"/>
      <c r="AP24" s="459"/>
      <c r="AQ24" s="459"/>
      <c r="AR24" s="501"/>
      <c r="AS24" s="458">
        <v>2826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5010756</v>
      </c>
      <c r="BO24" s="408"/>
      <c r="BP24" s="408"/>
      <c r="BQ24" s="408"/>
      <c r="BR24" s="408"/>
      <c r="BS24" s="408"/>
      <c r="BT24" s="408"/>
      <c r="BU24" s="409"/>
      <c r="BV24" s="407">
        <v>4386850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5720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134713</v>
      </c>
      <c r="BO25" s="371"/>
      <c r="BP25" s="371"/>
      <c r="BQ25" s="371"/>
      <c r="BR25" s="371"/>
      <c r="BS25" s="371"/>
      <c r="BT25" s="371"/>
      <c r="BU25" s="372"/>
      <c r="BV25" s="370">
        <v>3365982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5130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2980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2450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1224958</v>
      </c>
      <c r="BO28" s="371"/>
      <c r="BP28" s="371"/>
      <c r="BQ28" s="371"/>
      <c r="BR28" s="371"/>
      <c r="BS28" s="371"/>
      <c r="BT28" s="371"/>
      <c r="BU28" s="372"/>
      <c r="BV28" s="370">
        <v>1123449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8</v>
      </c>
      <c r="M29" s="459"/>
      <c r="N29" s="459"/>
      <c r="O29" s="459"/>
      <c r="P29" s="501"/>
      <c r="Q29" s="458">
        <v>2230</v>
      </c>
      <c r="R29" s="459"/>
      <c r="S29" s="459"/>
      <c r="T29" s="459"/>
      <c r="U29" s="459"/>
      <c r="V29" s="501"/>
      <c r="W29" s="556"/>
      <c r="X29" s="557"/>
      <c r="Y29" s="558"/>
      <c r="Z29" s="457" t="s">
        <v>177</v>
      </c>
      <c r="AA29" s="437"/>
      <c r="AB29" s="437"/>
      <c r="AC29" s="437"/>
      <c r="AD29" s="437"/>
      <c r="AE29" s="437"/>
      <c r="AF29" s="437"/>
      <c r="AG29" s="438"/>
      <c r="AH29" s="458">
        <v>76</v>
      </c>
      <c r="AI29" s="459"/>
      <c r="AJ29" s="459"/>
      <c r="AK29" s="459"/>
      <c r="AL29" s="501"/>
      <c r="AM29" s="458">
        <v>214776</v>
      </c>
      <c r="AN29" s="459"/>
      <c r="AO29" s="459"/>
      <c r="AP29" s="459"/>
      <c r="AQ29" s="459"/>
      <c r="AR29" s="501"/>
      <c r="AS29" s="458">
        <v>2826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1894835</v>
      </c>
      <c r="BO29" s="408"/>
      <c r="BP29" s="408"/>
      <c r="BQ29" s="408"/>
      <c r="BR29" s="408"/>
      <c r="BS29" s="408"/>
      <c r="BT29" s="408"/>
      <c r="BU29" s="409"/>
      <c r="BV29" s="407">
        <v>1327739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92.4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2050825</v>
      </c>
      <c r="BO30" s="527"/>
      <c r="BP30" s="527"/>
      <c r="BQ30" s="527"/>
      <c r="BR30" s="527"/>
      <c r="BS30" s="527"/>
      <c r="BT30" s="527"/>
      <c r="BU30" s="528"/>
      <c r="BV30" s="526">
        <v>1938708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熊本県市町村総合事務組合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11</v>
      </c>
      <c r="CP34" s="597"/>
      <c r="CQ34" s="598" t="str">
        <f>IF('各会計、関係団体の財政状況及び健全化判断比率'!BS7="","",'各会計、関係団体の財政状況及び健全化判断比率'!BS7)</f>
        <v>くま川鉄道（株）</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人吉下球磨消防組合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人吉球磨広域行政組合（一般会計）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熊本県後期高齢者医療広域連合（一般会計）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熊本県後期高齢者医療広域連合（後期高齢者医療特別会計）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5hQXVDMbkHRf6UIbD9kXTm50VEb1/GIkWNGVgnBEWljRL7Qd7ttnFcSObP4JwVp2kx7NXQ4n8R45yct4KwoPCg==" saltValue="58HK8fbJ9S629i/Lsj1RO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253384</v>
      </c>
      <c r="S5" s="613"/>
      <c r="T5" s="613"/>
      <c r="U5" s="613"/>
      <c r="V5" s="613"/>
      <c r="W5" s="613"/>
      <c r="X5" s="613"/>
      <c r="Y5" s="614"/>
      <c r="Z5" s="615">
        <v>2.4</v>
      </c>
      <c r="AA5" s="615"/>
      <c r="AB5" s="615"/>
      <c r="AC5" s="615"/>
      <c r="AD5" s="616">
        <v>253384</v>
      </c>
      <c r="AE5" s="616"/>
      <c r="AF5" s="616"/>
      <c r="AG5" s="616"/>
      <c r="AH5" s="616"/>
      <c r="AI5" s="616"/>
      <c r="AJ5" s="616"/>
      <c r="AK5" s="616"/>
      <c r="AL5" s="617">
        <v>10.3</v>
      </c>
      <c r="AM5" s="618"/>
      <c r="AN5" s="618"/>
      <c r="AO5" s="619"/>
      <c r="AP5" s="609" t="s">
        <v>216</v>
      </c>
      <c r="AQ5" s="610"/>
      <c r="AR5" s="610"/>
      <c r="AS5" s="610"/>
      <c r="AT5" s="610"/>
      <c r="AU5" s="610"/>
      <c r="AV5" s="610"/>
      <c r="AW5" s="610"/>
      <c r="AX5" s="610"/>
      <c r="AY5" s="610"/>
      <c r="AZ5" s="610"/>
      <c r="BA5" s="610"/>
      <c r="BB5" s="610"/>
      <c r="BC5" s="610"/>
      <c r="BD5" s="610"/>
      <c r="BE5" s="610"/>
      <c r="BF5" s="611"/>
      <c r="BG5" s="623">
        <v>253342</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90004</v>
      </c>
      <c r="S6" s="624"/>
      <c r="T6" s="624"/>
      <c r="U6" s="624"/>
      <c r="V6" s="624"/>
      <c r="W6" s="624"/>
      <c r="X6" s="624"/>
      <c r="Y6" s="625"/>
      <c r="Z6" s="626">
        <v>0.9</v>
      </c>
      <c r="AA6" s="626"/>
      <c r="AB6" s="626"/>
      <c r="AC6" s="626"/>
      <c r="AD6" s="627">
        <v>90004</v>
      </c>
      <c r="AE6" s="627"/>
      <c r="AF6" s="627"/>
      <c r="AG6" s="627"/>
      <c r="AH6" s="627"/>
      <c r="AI6" s="627"/>
      <c r="AJ6" s="627"/>
      <c r="AK6" s="627"/>
      <c r="AL6" s="628">
        <v>3.7</v>
      </c>
      <c r="AM6" s="629"/>
      <c r="AN6" s="629"/>
      <c r="AO6" s="630"/>
      <c r="AP6" s="620" t="s">
        <v>221</v>
      </c>
      <c r="AQ6" s="621"/>
      <c r="AR6" s="621"/>
      <c r="AS6" s="621"/>
      <c r="AT6" s="621"/>
      <c r="AU6" s="621"/>
      <c r="AV6" s="621"/>
      <c r="AW6" s="621"/>
      <c r="AX6" s="621"/>
      <c r="AY6" s="621"/>
      <c r="AZ6" s="621"/>
      <c r="BA6" s="621"/>
      <c r="BB6" s="621"/>
      <c r="BC6" s="621"/>
      <c r="BD6" s="621"/>
      <c r="BE6" s="621"/>
      <c r="BF6" s="622"/>
      <c r="BG6" s="623">
        <v>253342</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52207</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52207</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38</v>
      </c>
      <c r="S7" s="624"/>
      <c r="T7" s="624"/>
      <c r="U7" s="624"/>
      <c r="V7" s="624"/>
      <c r="W7" s="624"/>
      <c r="X7" s="624"/>
      <c r="Y7" s="625"/>
      <c r="Z7" s="626">
        <v>0</v>
      </c>
      <c r="AA7" s="626"/>
      <c r="AB7" s="626"/>
      <c r="AC7" s="626"/>
      <c r="AD7" s="627">
        <v>38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84304</v>
      </c>
      <c r="BH7" s="624"/>
      <c r="BI7" s="624"/>
      <c r="BJ7" s="624"/>
      <c r="BK7" s="624"/>
      <c r="BL7" s="624"/>
      <c r="BM7" s="624"/>
      <c r="BN7" s="625"/>
      <c r="BO7" s="626">
        <v>33.299999999999997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3260049</v>
      </c>
      <c r="CS7" s="624"/>
      <c r="CT7" s="624"/>
      <c r="CU7" s="624"/>
      <c r="CV7" s="624"/>
      <c r="CW7" s="624"/>
      <c r="CX7" s="624"/>
      <c r="CY7" s="625"/>
      <c r="CZ7" s="626">
        <v>35.5</v>
      </c>
      <c r="DA7" s="626"/>
      <c r="DB7" s="626"/>
      <c r="DC7" s="626"/>
      <c r="DD7" s="632">
        <v>1005383</v>
      </c>
      <c r="DE7" s="624"/>
      <c r="DF7" s="624"/>
      <c r="DG7" s="624"/>
      <c r="DH7" s="624"/>
      <c r="DI7" s="624"/>
      <c r="DJ7" s="624"/>
      <c r="DK7" s="624"/>
      <c r="DL7" s="624"/>
      <c r="DM7" s="624"/>
      <c r="DN7" s="624"/>
      <c r="DO7" s="624"/>
      <c r="DP7" s="625"/>
      <c r="DQ7" s="632">
        <v>2054583</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575</v>
      </c>
      <c r="S8" s="624"/>
      <c r="T8" s="624"/>
      <c r="U8" s="624"/>
      <c r="V8" s="624"/>
      <c r="W8" s="624"/>
      <c r="X8" s="624"/>
      <c r="Y8" s="625"/>
      <c r="Z8" s="626">
        <v>0</v>
      </c>
      <c r="AA8" s="626"/>
      <c r="AB8" s="626"/>
      <c r="AC8" s="626"/>
      <c r="AD8" s="627">
        <v>575</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4195</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883995</v>
      </c>
      <c r="CS8" s="624"/>
      <c r="CT8" s="624"/>
      <c r="CU8" s="624"/>
      <c r="CV8" s="624"/>
      <c r="CW8" s="624"/>
      <c r="CX8" s="624"/>
      <c r="CY8" s="625"/>
      <c r="CZ8" s="626">
        <v>9.6</v>
      </c>
      <c r="DA8" s="626"/>
      <c r="DB8" s="626"/>
      <c r="DC8" s="626"/>
      <c r="DD8" s="632">
        <v>700</v>
      </c>
      <c r="DE8" s="624"/>
      <c r="DF8" s="624"/>
      <c r="DG8" s="624"/>
      <c r="DH8" s="624"/>
      <c r="DI8" s="624"/>
      <c r="DJ8" s="624"/>
      <c r="DK8" s="624"/>
      <c r="DL8" s="624"/>
      <c r="DM8" s="624"/>
      <c r="DN8" s="624"/>
      <c r="DO8" s="624"/>
      <c r="DP8" s="625"/>
      <c r="DQ8" s="632">
        <v>532158</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582</v>
      </c>
      <c r="S9" s="624"/>
      <c r="T9" s="624"/>
      <c r="U9" s="624"/>
      <c r="V9" s="624"/>
      <c r="W9" s="624"/>
      <c r="X9" s="624"/>
      <c r="Y9" s="625"/>
      <c r="Z9" s="626">
        <v>0</v>
      </c>
      <c r="AA9" s="626"/>
      <c r="AB9" s="626"/>
      <c r="AC9" s="626"/>
      <c r="AD9" s="627">
        <v>582</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68509</v>
      </c>
      <c r="BH9" s="624"/>
      <c r="BI9" s="624"/>
      <c r="BJ9" s="624"/>
      <c r="BK9" s="624"/>
      <c r="BL9" s="624"/>
      <c r="BM9" s="624"/>
      <c r="BN9" s="625"/>
      <c r="BO9" s="626">
        <v>27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179035</v>
      </c>
      <c r="CS9" s="624"/>
      <c r="CT9" s="624"/>
      <c r="CU9" s="624"/>
      <c r="CV9" s="624"/>
      <c r="CW9" s="624"/>
      <c r="CX9" s="624"/>
      <c r="CY9" s="625"/>
      <c r="CZ9" s="626">
        <v>1.9</v>
      </c>
      <c r="DA9" s="626"/>
      <c r="DB9" s="626"/>
      <c r="DC9" s="626"/>
      <c r="DD9" s="632">
        <v>22663</v>
      </c>
      <c r="DE9" s="624"/>
      <c r="DF9" s="624"/>
      <c r="DG9" s="624"/>
      <c r="DH9" s="624"/>
      <c r="DI9" s="624"/>
      <c r="DJ9" s="624"/>
      <c r="DK9" s="624"/>
      <c r="DL9" s="624"/>
      <c r="DM9" s="624"/>
      <c r="DN9" s="624"/>
      <c r="DO9" s="624"/>
      <c r="DP9" s="625"/>
      <c r="DQ9" s="632">
        <v>161520</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4916</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57022</v>
      </c>
      <c r="S11" s="624"/>
      <c r="T11" s="624"/>
      <c r="U11" s="624"/>
      <c r="V11" s="624"/>
      <c r="W11" s="624"/>
      <c r="X11" s="624"/>
      <c r="Y11" s="625"/>
      <c r="Z11" s="628">
        <v>0.5</v>
      </c>
      <c r="AA11" s="629"/>
      <c r="AB11" s="629"/>
      <c r="AC11" s="635"/>
      <c r="AD11" s="632">
        <v>57022</v>
      </c>
      <c r="AE11" s="624"/>
      <c r="AF11" s="624"/>
      <c r="AG11" s="624"/>
      <c r="AH11" s="624"/>
      <c r="AI11" s="624"/>
      <c r="AJ11" s="624"/>
      <c r="AK11" s="625"/>
      <c r="AL11" s="628">
        <v>2.2999999999999998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6684</v>
      </c>
      <c r="BH11" s="624"/>
      <c r="BI11" s="624"/>
      <c r="BJ11" s="624"/>
      <c r="BK11" s="624"/>
      <c r="BL11" s="624"/>
      <c r="BM11" s="624"/>
      <c r="BN11" s="625"/>
      <c r="BO11" s="626">
        <v>2.6</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515440</v>
      </c>
      <c r="CS11" s="624"/>
      <c r="CT11" s="624"/>
      <c r="CU11" s="624"/>
      <c r="CV11" s="624"/>
      <c r="CW11" s="624"/>
      <c r="CX11" s="624"/>
      <c r="CY11" s="625"/>
      <c r="CZ11" s="626">
        <v>5.6</v>
      </c>
      <c r="DA11" s="626"/>
      <c r="DB11" s="626"/>
      <c r="DC11" s="626"/>
      <c r="DD11" s="632">
        <v>216831</v>
      </c>
      <c r="DE11" s="624"/>
      <c r="DF11" s="624"/>
      <c r="DG11" s="624"/>
      <c r="DH11" s="624"/>
      <c r="DI11" s="624"/>
      <c r="DJ11" s="624"/>
      <c r="DK11" s="624"/>
      <c r="DL11" s="624"/>
      <c r="DM11" s="624"/>
      <c r="DN11" s="624"/>
      <c r="DO11" s="624"/>
      <c r="DP11" s="625"/>
      <c r="DQ11" s="632">
        <v>293524</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138784</v>
      </c>
      <c r="BH12" s="624"/>
      <c r="BI12" s="624"/>
      <c r="BJ12" s="624"/>
      <c r="BK12" s="624"/>
      <c r="BL12" s="624"/>
      <c r="BM12" s="624"/>
      <c r="BN12" s="625"/>
      <c r="BO12" s="626">
        <v>54.8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24539</v>
      </c>
      <c r="CS12" s="624"/>
      <c r="CT12" s="624"/>
      <c r="CU12" s="624"/>
      <c r="CV12" s="624"/>
      <c r="CW12" s="624"/>
      <c r="CX12" s="624"/>
      <c r="CY12" s="625"/>
      <c r="CZ12" s="626">
        <v>0.3</v>
      </c>
      <c r="DA12" s="626"/>
      <c r="DB12" s="626"/>
      <c r="DC12" s="626"/>
      <c r="DD12" s="632">
        <v>400</v>
      </c>
      <c r="DE12" s="624"/>
      <c r="DF12" s="624"/>
      <c r="DG12" s="624"/>
      <c r="DH12" s="624"/>
      <c r="DI12" s="624"/>
      <c r="DJ12" s="624"/>
      <c r="DK12" s="624"/>
      <c r="DL12" s="624"/>
      <c r="DM12" s="624"/>
      <c r="DN12" s="624"/>
      <c r="DO12" s="624"/>
      <c r="DP12" s="625"/>
      <c r="DQ12" s="632">
        <v>20314</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136948</v>
      </c>
      <c r="BH13" s="624"/>
      <c r="BI13" s="624"/>
      <c r="BJ13" s="624"/>
      <c r="BK13" s="624"/>
      <c r="BL13" s="624"/>
      <c r="BM13" s="624"/>
      <c r="BN13" s="625"/>
      <c r="BO13" s="626">
        <v>54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2124343</v>
      </c>
      <c r="CS13" s="624"/>
      <c r="CT13" s="624"/>
      <c r="CU13" s="624"/>
      <c r="CV13" s="624"/>
      <c r="CW13" s="624"/>
      <c r="CX13" s="624"/>
      <c r="CY13" s="625"/>
      <c r="CZ13" s="626">
        <v>23.1</v>
      </c>
      <c r="DA13" s="626"/>
      <c r="DB13" s="626"/>
      <c r="DC13" s="626"/>
      <c r="DD13" s="632">
        <v>1971038</v>
      </c>
      <c r="DE13" s="624"/>
      <c r="DF13" s="624"/>
      <c r="DG13" s="624"/>
      <c r="DH13" s="624"/>
      <c r="DI13" s="624"/>
      <c r="DJ13" s="624"/>
      <c r="DK13" s="624"/>
      <c r="DL13" s="624"/>
      <c r="DM13" s="624"/>
      <c r="DN13" s="624"/>
      <c r="DO13" s="624"/>
      <c r="DP13" s="625"/>
      <c r="DQ13" s="632">
        <v>161533</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238</v>
      </c>
      <c r="S14" s="624"/>
      <c r="T14" s="624"/>
      <c r="U14" s="624"/>
      <c r="V14" s="624"/>
      <c r="W14" s="624"/>
      <c r="X14" s="624"/>
      <c r="Y14" s="625"/>
      <c r="Z14" s="626">
        <v>0</v>
      </c>
      <c r="AA14" s="626"/>
      <c r="AB14" s="626"/>
      <c r="AC14" s="626"/>
      <c r="AD14" s="627">
        <v>238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14687</v>
      </c>
      <c r="BH14" s="624"/>
      <c r="BI14" s="624"/>
      <c r="BJ14" s="624"/>
      <c r="BK14" s="624"/>
      <c r="BL14" s="624"/>
      <c r="BM14" s="624"/>
      <c r="BN14" s="625"/>
      <c r="BO14" s="626">
        <v>5.8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140237</v>
      </c>
      <c r="CS14" s="624"/>
      <c r="CT14" s="624"/>
      <c r="CU14" s="624"/>
      <c r="CV14" s="624"/>
      <c r="CW14" s="624"/>
      <c r="CX14" s="624"/>
      <c r="CY14" s="625"/>
      <c r="CZ14" s="626">
        <v>1.5</v>
      </c>
      <c r="DA14" s="626"/>
      <c r="DB14" s="626"/>
      <c r="DC14" s="626"/>
      <c r="DD14" s="632">
        <v>5452</v>
      </c>
      <c r="DE14" s="624"/>
      <c r="DF14" s="624"/>
      <c r="DG14" s="624"/>
      <c r="DH14" s="624"/>
      <c r="DI14" s="624"/>
      <c r="DJ14" s="624"/>
      <c r="DK14" s="624"/>
      <c r="DL14" s="624"/>
      <c r="DM14" s="624"/>
      <c r="DN14" s="624"/>
      <c r="DO14" s="624"/>
      <c r="DP14" s="625"/>
      <c r="DQ14" s="632">
        <v>131578</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15567</v>
      </c>
      <c r="BH15" s="624"/>
      <c r="BI15" s="624"/>
      <c r="BJ15" s="624"/>
      <c r="BK15" s="624"/>
      <c r="BL15" s="624"/>
      <c r="BM15" s="624"/>
      <c r="BN15" s="625"/>
      <c r="BO15" s="626">
        <v>6.1</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334444</v>
      </c>
      <c r="CS15" s="624"/>
      <c r="CT15" s="624"/>
      <c r="CU15" s="624"/>
      <c r="CV15" s="624"/>
      <c r="CW15" s="624"/>
      <c r="CX15" s="624"/>
      <c r="CY15" s="625"/>
      <c r="CZ15" s="626">
        <v>3.6</v>
      </c>
      <c r="DA15" s="626"/>
      <c r="DB15" s="626"/>
      <c r="DC15" s="626"/>
      <c r="DD15" s="632">
        <v>27398</v>
      </c>
      <c r="DE15" s="624"/>
      <c r="DF15" s="624"/>
      <c r="DG15" s="624"/>
      <c r="DH15" s="624"/>
      <c r="DI15" s="624"/>
      <c r="DJ15" s="624"/>
      <c r="DK15" s="624"/>
      <c r="DL15" s="624"/>
      <c r="DM15" s="624"/>
      <c r="DN15" s="624"/>
      <c r="DO15" s="624"/>
      <c r="DP15" s="625"/>
      <c r="DQ15" s="632">
        <v>228488</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3960</v>
      </c>
      <c r="S16" s="624"/>
      <c r="T16" s="624"/>
      <c r="U16" s="624"/>
      <c r="V16" s="624"/>
      <c r="W16" s="624"/>
      <c r="X16" s="624"/>
      <c r="Y16" s="625"/>
      <c r="Z16" s="626">
        <v>0</v>
      </c>
      <c r="AA16" s="626"/>
      <c r="AB16" s="626"/>
      <c r="AC16" s="626"/>
      <c r="AD16" s="627">
        <v>3960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1233597</v>
      </c>
      <c r="CS16" s="624"/>
      <c r="CT16" s="624"/>
      <c r="CU16" s="624"/>
      <c r="CV16" s="624"/>
      <c r="CW16" s="624"/>
      <c r="CX16" s="624"/>
      <c r="CY16" s="625"/>
      <c r="CZ16" s="626">
        <v>13.4</v>
      </c>
      <c r="DA16" s="626"/>
      <c r="DB16" s="626"/>
      <c r="DC16" s="626"/>
      <c r="DD16" s="632" t="s">
        <v>122</v>
      </c>
      <c r="DE16" s="624"/>
      <c r="DF16" s="624"/>
      <c r="DG16" s="624"/>
      <c r="DH16" s="624"/>
      <c r="DI16" s="624"/>
      <c r="DJ16" s="624"/>
      <c r="DK16" s="624"/>
      <c r="DL16" s="624"/>
      <c r="DM16" s="624"/>
      <c r="DN16" s="624"/>
      <c r="DO16" s="624"/>
      <c r="DP16" s="625"/>
      <c r="DQ16" s="632">
        <v>106088</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3238</v>
      </c>
      <c r="S17" s="624"/>
      <c r="T17" s="624"/>
      <c r="U17" s="624"/>
      <c r="V17" s="624"/>
      <c r="W17" s="624"/>
      <c r="X17" s="624"/>
      <c r="Y17" s="625"/>
      <c r="Z17" s="626">
        <v>0</v>
      </c>
      <c r="AA17" s="626"/>
      <c r="AB17" s="626"/>
      <c r="AC17" s="626"/>
      <c r="AD17" s="627">
        <v>3238</v>
      </c>
      <c r="AE17" s="627"/>
      <c r="AF17" s="627"/>
      <c r="AG17" s="627"/>
      <c r="AH17" s="627"/>
      <c r="AI17" s="627"/>
      <c r="AJ17" s="627"/>
      <c r="AK17" s="627"/>
      <c r="AL17" s="628">
        <v>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439421</v>
      </c>
      <c r="CS17" s="624"/>
      <c r="CT17" s="624"/>
      <c r="CU17" s="624"/>
      <c r="CV17" s="624"/>
      <c r="CW17" s="624"/>
      <c r="CX17" s="624"/>
      <c r="CY17" s="625"/>
      <c r="CZ17" s="626">
        <v>4.8</v>
      </c>
      <c r="DA17" s="626"/>
      <c r="DB17" s="626"/>
      <c r="DC17" s="626"/>
      <c r="DD17" s="632" t="s">
        <v>122</v>
      </c>
      <c r="DE17" s="624"/>
      <c r="DF17" s="624"/>
      <c r="DG17" s="624"/>
      <c r="DH17" s="624"/>
      <c r="DI17" s="624"/>
      <c r="DJ17" s="624"/>
      <c r="DK17" s="624"/>
      <c r="DL17" s="624"/>
      <c r="DM17" s="624"/>
      <c r="DN17" s="624"/>
      <c r="DO17" s="624"/>
      <c r="DP17" s="625"/>
      <c r="DQ17" s="632">
        <v>437842</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1076</v>
      </c>
      <c r="S18" s="624"/>
      <c r="T18" s="624"/>
      <c r="U18" s="624"/>
      <c r="V18" s="624"/>
      <c r="W18" s="624"/>
      <c r="X18" s="624"/>
      <c r="Y18" s="625"/>
      <c r="Z18" s="626">
        <v>0</v>
      </c>
      <c r="AA18" s="626"/>
      <c r="AB18" s="626"/>
      <c r="AC18" s="626"/>
      <c r="AD18" s="627">
        <v>1076</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724</v>
      </c>
      <c r="S19" s="624"/>
      <c r="T19" s="624"/>
      <c r="U19" s="624"/>
      <c r="V19" s="624"/>
      <c r="W19" s="624"/>
      <c r="X19" s="624"/>
      <c r="Y19" s="625"/>
      <c r="Z19" s="626">
        <v>0</v>
      </c>
      <c r="AA19" s="626"/>
      <c r="AB19" s="626"/>
      <c r="AC19" s="626"/>
      <c r="AD19" s="627">
        <v>724</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42</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352</v>
      </c>
      <c r="S20" s="624"/>
      <c r="T20" s="624"/>
      <c r="U20" s="624"/>
      <c r="V20" s="624"/>
      <c r="W20" s="624"/>
      <c r="X20" s="624"/>
      <c r="Y20" s="625"/>
      <c r="Z20" s="626">
        <v>0</v>
      </c>
      <c r="AA20" s="626"/>
      <c r="AB20" s="626"/>
      <c r="AC20" s="626"/>
      <c r="AD20" s="627">
        <v>352</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42</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9187307</v>
      </c>
      <c r="CS20" s="624"/>
      <c r="CT20" s="624"/>
      <c r="CU20" s="624"/>
      <c r="CV20" s="624"/>
      <c r="CW20" s="624"/>
      <c r="CX20" s="624"/>
      <c r="CY20" s="625"/>
      <c r="CZ20" s="626">
        <v>100</v>
      </c>
      <c r="DA20" s="626"/>
      <c r="DB20" s="626"/>
      <c r="DC20" s="626"/>
      <c r="DD20" s="632">
        <v>3249865</v>
      </c>
      <c r="DE20" s="624"/>
      <c r="DF20" s="624"/>
      <c r="DG20" s="624"/>
      <c r="DH20" s="624"/>
      <c r="DI20" s="624"/>
      <c r="DJ20" s="624"/>
      <c r="DK20" s="624"/>
      <c r="DL20" s="624"/>
      <c r="DM20" s="624"/>
      <c r="DN20" s="624"/>
      <c r="DO20" s="624"/>
      <c r="DP20" s="625"/>
      <c r="DQ20" s="632">
        <v>4179835</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3075783</v>
      </c>
      <c r="S21" s="624"/>
      <c r="T21" s="624"/>
      <c r="U21" s="624"/>
      <c r="V21" s="624"/>
      <c r="W21" s="624"/>
      <c r="X21" s="624"/>
      <c r="Y21" s="625"/>
      <c r="Z21" s="626">
        <v>29.1</v>
      </c>
      <c r="AA21" s="626"/>
      <c r="AB21" s="626"/>
      <c r="AC21" s="626"/>
      <c r="AD21" s="627">
        <v>1970612</v>
      </c>
      <c r="AE21" s="627"/>
      <c r="AF21" s="627"/>
      <c r="AG21" s="627"/>
      <c r="AH21" s="627"/>
      <c r="AI21" s="627"/>
      <c r="AJ21" s="627"/>
      <c r="AK21" s="627"/>
      <c r="AL21" s="628">
        <v>80.2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42</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1970612</v>
      </c>
      <c r="S22" s="624"/>
      <c r="T22" s="624"/>
      <c r="U22" s="624"/>
      <c r="V22" s="624"/>
      <c r="W22" s="624"/>
      <c r="X22" s="624"/>
      <c r="Y22" s="625"/>
      <c r="Z22" s="626">
        <v>18.7</v>
      </c>
      <c r="AA22" s="626"/>
      <c r="AB22" s="626"/>
      <c r="AC22" s="626"/>
      <c r="AD22" s="627">
        <v>1970612</v>
      </c>
      <c r="AE22" s="627"/>
      <c r="AF22" s="627"/>
      <c r="AG22" s="627"/>
      <c r="AH22" s="627"/>
      <c r="AI22" s="627"/>
      <c r="AJ22" s="627"/>
      <c r="AK22" s="627"/>
      <c r="AL22" s="628">
        <v>80.2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1105171</v>
      </c>
      <c r="S23" s="624"/>
      <c r="T23" s="624"/>
      <c r="U23" s="624"/>
      <c r="V23" s="624"/>
      <c r="W23" s="624"/>
      <c r="X23" s="624"/>
      <c r="Y23" s="625"/>
      <c r="Z23" s="626">
        <v>10.5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1555054</v>
      </c>
      <c r="CS24" s="613"/>
      <c r="CT24" s="613"/>
      <c r="CU24" s="613"/>
      <c r="CV24" s="613"/>
      <c r="CW24" s="613"/>
      <c r="CX24" s="613"/>
      <c r="CY24" s="614"/>
      <c r="CZ24" s="617">
        <v>16.899999999999999</v>
      </c>
      <c r="DA24" s="618"/>
      <c r="DB24" s="618"/>
      <c r="DC24" s="634"/>
      <c r="DD24" s="655">
        <v>1286157</v>
      </c>
      <c r="DE24" s="613"/>
      <c r="DF24" s="613"/>
      <c r="DG24" s="613"/>
      <c r="DH24" s="613"/>
      <c r="DI24" s="613"/>
      <c r="DJ24" s="613"/>
      <c r="DK24" s="614"/>
      <c r="DL24" s="655">
        <v>1106600</v>
      </c>
      <c r="DM24" s="613"/>
      <c r="DN24" s="613"/>
      <c r="DO24" s="613"/>
      <c r="DP24" s="613"/>
      <c r="DQ24" s="613"/>
      <c r="DR24" s="613"/>
      <c r="DS24" s="613"/>
      <c r="DT24" s="613"/>
      <c r="DU24" s="613"/>
      <c r="DV24" s="614"/>
      <c r="DW24" s="617">
        <v>44.9</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3485900</v>
      </c>
      <c r="S25" s="624"/>
      <c r="T25" s="624"/>
      <c r="U25" s="624"/>
      <c r="V25" s="624"/>
      <c r="W25" s="624"/>
      <c r="X25" s="624"/>
      <c r="Y25" s="625"/>
      <c r="Z25" s="626">
        <v>33</v>
      </c>
      <c r="AA25" s="626"/>
      <c r="AB25" s="626"/>
      <c r="AC25" s="626"/>
      <c r="AD25" s="627">
        <v>2380729</v>
      </c>
      <c r="AE25" s="627"/>
      <c r="AF25" s="627"/>
      <c r="AG25" s="627"/>
      <c r="AH25" s="627"/>
      <c r="AI25" s="627"/>
      <c r="AJ25" s="627"/>
      <c r="AK25" s="627"/>
      <c r="AL25" s="628">
        <v>96.9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705375</v>
      </c>
      <c r="CS25" s="656"/>
      <c r="CT25" s="656"/>
      <c r="CU25" s="656"/>
      <c r="CV25" s="656"/>
      <c r="CW25" s="656"/>
      <c r="CX25" s="656"/>
      <c r="CY25" s="657"/>
      <c r="CZ25" s="628">
        <v>7.7</v>
      </c>
      <c r="DA25" s="653"/>
      <c r="DB25" s="653"/>
      <c r="DC25" s="658"/>
      <c r="DD25" s="632">
        <v>682766</v>
      </c>
      <c r="DE25" s="656"/>
      <c r="DF25" s="656"/>
      <c r="DG25" s="656"/>
      <c r="DH25" s="656"/>
      <c r="DI25" s="656"/>
      <c r="DJ25" s="656"/>
      <c r="DK25" s="657"/>
      <c r="DL25" s="632">
        <v>550332</v>
      </c>
      <c r="DM25" s="656"/>
      <c r="DN25" s="656"/>
      <c r="DO25" s="656"/>
      <c r="DP25" s="656"/>
      <c r="DQ25" s="656"/>
      <c r="DR25" s="656"/>
      <c r="DS25" s="656"/>
      <c r="DT25" s="656"/>
      <c r="DU25" s="656"/>
      <c r="DV25" s="657"/>
      <c r="DW25" s="628">
        <v>22.3</v>
      </c>
      <c r="DX25" s="653"/>
      <c r="DY25" s="653"/>
      <c r="DZ25" s="653"/>
      <c r="EA25" s="653"/>
      <c r="EB25" s="653"/>
      <c r="EC25" s="654"/>
    </row>
    <row r="26" spans="2:133" ht="11.25" customHeight="1">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444512</v>
      </c>
      <c r="CS26" s="624"/>
      <c r="CT26" s="624"/>
      <c r="CU26" s="624"/>
      <c r="CV26" s="624"/>
      <c r="CW26" s="624"/>
      <c r="CX26" s="624"/>
      <c r="CY26" s="625"/>
      <c r="CZ26" s="628">
        <v>4.8</v>
      </c>
      <c r="DA26" s="653"/>
      <c r="DB26" s="653"/>
      <c r="DC26" s="658"/>
      <c r="DD26" s="632">
        <v>431215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c r="B27" s="620" t="s">
        <v>286</v>
      </c>
      <c r="C27" s="621"/>
      <c r="D27" s="621"/>
      <c r="E27" s="621"/>
      <c r="F27" s="621"/>
      <c r="G27" s="621"/>
      <c r="H27" s="621"/>
      <c r="I27" s="621"/>
      <c r="J27" s="621"/>
      <c r="K27" s="621"/>
      <c r="L27" s="621"/>
      <c r="M27" s="621"/>
      <c r="N27" s="621"/>
      <c r="O27" s="621"/>
      <c r="P27" s="621"/>
      <c r="Q27" s="622"/>
      <c r="R27" s="623">
        <v>13069</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253384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410258</v>
      </c>
      <c r="CS27" s="656"/>
      <c r="CT27" s="656"/>
      <c r="CU27" s="656"/>
      <c r="CV27" s="656"/>
      <c r="CW27" s="656"/>
      <c r="CX27" s="656"/>
      <c r="CY27" s="657"/>
      <c r="CZ27" s="628">
        <v>4.5</v>
      </c>
      <c r="DA27" s="653"/>
      <c r="DB27" s="653"/>
      <c r="DC27" s="658"/>
      <c r="DD27" s="632">
        <v>165549</v>
      </c>
      <c r="DE27" s="656"/>
      <c r="DF27" s="656"/>
      <c r="DG27" s="656"/>
      <c r="DH27" s="656"/>
      <c r="DI27" s="656"/>
      <c r="DJ27" s="656"/>
      <c r="DK27" s="657"/>
      <c r="DL27" s="632">
        <v>118426</v>
      </c>
      <c r="DM27" s="656"/>
      <c r="DN27" s="656"/>
      <c r="DO27" s="656"/>
      <c r="DP27" s="656"/>
      <c r="DQ27" s="656"/>
      <c r="DR27" s="656"/>
      <c r="DS27" s="656"/>
      <c r="DT27" s="656"/>
      <c r="DU27" s="656"/>
      <c r="DV27" s="657"/>
      <c r="DW27" s="628">
        <v>4.8</v>
      </c>
      <c r="DX27" s="653"/>
      <c r="DY27" s="653"/>
      <c r="DZ27" s="653"/>
      <c r="EA27" s="653"/>
      <c r="EB27" s="653"/>
      <c r="EC27" s="654"/>
    </row>
    <row r="28" spans="2:133" ht="11.25" customHeight="1">
      <c r="B28" s="620" t="s">
        <v>289</v>
      </c>
      <c r="C28" s="621"/>
      <c r="D28" s="621"/>
      <c r="E28" s="621"/>
      <c r="F28" s="621"/>
      <c r="G28" s="621"/>
      <c r="H28" s="621"/>
      <c r="I28" s="621"/>
      <c r="J28" s="621"/>
      <c r="K28" s="621"/>
      <c r="L28" s="621"/>
      <c r="M28" s="621"/>
      <c r="N28" s="621"/>
      <c r="O28" s="621"/>
      <c r="P28" s="621"/>
      <c r="Q28" s="622"/>
      <c r="R28" s="623">
        <v>35099</v>
      </c>
      <c r="S28" s="624"/>
      <c r="T28" s="624"/>
      <c r="U28" s="624"/>
      <c r="V28" s="624"/>
      <c r="W28" s="624"/>
      <c r="X28" s="624"/>
      <c r="Y28" s="625"/>
      <c r="Z28" s="626">
        <v>0.3</v>
      </c>
      <c r="AA28" s="626"/>
      <c r="AB28" s="626"/>
      <c r="AC28" s="626"/>
      <c r="AD28" s="627">
        <v>329</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439421</v>
      </c>
      <c r="CS28" s="624"/>
      <c r="CT28" s="624"/>
      <c r="CU28" s="624"/>
      <c r="CV28" s="624"/>
      <c r="CW28" s="624"/>
      <c r="CX28" s="624"/>
      <c r="CY28" s="625"/>
      <c r="CZ28" s="628">
        <v>4.8</v>
      </c>
      <c r="DA28" s="653"/>
      <c r="DB28" s="653"/>
      <c r="DC28" s="658"/>
      <c r="DD28" s="632">
        <v>437842</v>
      </c>
      <c r="DE28" s="624"/>
      <c r="DF28" s="624"/>
      <c r="DG28" s="624"/>
      <c r="DH28" s="624"/>
      <c r="DI28" s="624"/>
      <c r="DJ28" s="624"/>
      <c r="DK28" s="625"/>
      <c r="DL28" s="632">
        <v>437842</v>
      </c>
      <c r="DM28" s="624"/>
      <c r="DN28" s="624"/>
      <c r="DO28" s="624"/>
      <c r="DP28" s="624"/>
      <c r="DQ28" s="624"/>
      <c r="DR28" s="624"/>
      <c r="DS28" s="624"/>
      <c r="DT28" s="624"/>
      <c r="DU28" s="624"/>
      <c r="DV28" s="625"/>
      <c r="DW28" s="628">
        <v>17.8</v>
      </c>
      <c r="DX28" s="653"/>
      <c r="DY28" s="653"/>
      <c r="DZ28" s="653"/>
      <c r="EA28" s="653"/>
      <c r="EB28" s="653"/>
      <c r="EC28" s="654"/>
    </row>
    <row r="29" spans="2:133" ht="11.25" customHeight="1">
      <c r="B29" s="620" t="s">
        <v>291</v>
      </c>
      <c r="C29" s="621"/>
      <c r="D29" s="621"/>
      <c r="E29" s="621"/>
      <c r="F29" s="621"/>
      <c r="G29" s="621"/>
      <c r="H29" s="621"/>
      <c r="I29" s="621"/>
      <c r="J29" s="621"/>
      <c r="K29" s="621"/>
      <c r="L29" s="621"/>
      <c r="M29" s="621"/>
      <c r="N29" s="621"/>
      <c r="O29" s="621"/>
      <c r="P29" s="621"/>
      <c r="Q29" s="622"/>
      <c r="R29" s="623">
        <v>2837</v>
      </c>
      <c r="S29" s="624"/>
      <c r="T29" s="624"/>
      <c r="U29" s="624"/>
      <c r="V29" s="624"/>
      <c r="W29" s="624"/>
      <c r="X29" s="624"/>
      <c r="Y29" s="625"/>
      <c r="Z29" s="626">
        <v>0</v>
      </c>
      <c r="AA29" s="626"/>
      <c r="AB29" s="626"/>
      <c r="AC29" s="626"/>
      <c r="AD29" s="627">
        <v>9</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439421</v>
      </c>
      <c r="CS29" s="656"/>
      <c r="CT29" s="656"/>
      <c r="CU29" s="656"/>
      <c r="CV29" s="656"/>
      <c r="CW29" s="656"/>
      <c r="CX29" s="656"/>
      <c r="CY29" s="657"/>
      <c r="CZ29" s="628">
        <v>4.8</v>
      </c>
      <c r="DA29" s="653"/>
      <c r="DB29" s="653"/>
      <c r="DC29" s="658"/>
      <c r="DD29" s="632">
        <v>437842</v>
      </c>
      <c r="DE29" s="656"/>
      <c r="DF29" s="656"/>
      <c r="DG29" s="656"/>
      <c r="DH29" s="656"/>
      <c r="DI29" s="656"/>
      <c r="DJ29" s="656"/>
      <c r="DK29" s="657"/>
      <c r="DL29" s="632">
        <v>437842</v>
      </c>
      <c r="DM29" s="656"/>
      <c r="DN29" s="656"/>
      <c r="DO29" s="656"/>
      <c r="DP29" s="656"/>
      <c r="DQ29" s="656"/>
      <c r="DR29" s="656"/>
      <c r="DS29" s="656"/>
      <c r="DT29" s="656"/>
      <c r="DU29" s="656"/>
      <c r="DV29" s="657"/>
      <c r="DW29" s="628">
        <v>17.8</v>
      </c>
      <c r="DX29" s="653"/>
      <c r="DY29" s="653"/>
      <c r="DZ29" s="653"/>
      <c r="EA29" s="653"/>
      <c r="EB29" s="653"/>
      <c r="EC29" s="654"/>
    </row>
    <row r="30" spans="2:133" ht="11.25" customHeight="1">
      <c r="B30" s="620" t="s">
        <v>293</v>
      </c>
      <c r="C30" s="621"/>
      <c r="D30" s="621"/>
      <c r="E30" s="621"/>
      <c r="F30" s="621"/>
      <c r="G30" s="621"/>
      <c r="H30" s="621"/>
      <c r="I30" s="621"/>
      <c r="J30" s="621"/>
      <c r="K30" s="621"/>
      <c r="L30" s="621"/>
      <c r="M30" s="621"/>
      <c r="N30" s="621"/>
      <c r="O30" s="621"/>
      <c r="P30" s="621"/>
      <c r="Q30" s="622"/>
      <c r="R30" s="623">
        <v>2846143</v>
      </c>
      <c r="S30" s="624"/>
      <c r="T30" s="624"/>
      <c r="U30" s="624"/>
      <c r="V30" s="624"/>
      <c r="W30" s="624"/>
      <c r="X30" s="624"/>
      <c r="Y30" s="625"/>
      <c r="Z30" s="626">
        <v>26.9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423608</v>
      </c>
      <c r="CS30" s="624"/>
      <c r="CT30" s="624"/>
      <c r="CU30" s="624"/>
      <c r="CV30" s="624"/>
      <c r="CW30" s="624"/>
      <c r="CX30" s="624"/>
      <c r="CY30" s="625"/>
      <c r="CZ30" s="628">
        <v>4.5999999999999996</v>
      </c>
      <c r="DA30" s="653"/>
      <c r="DB30" s="653"/>
      <c r="DC30" s="658"/>
      <c r="DD30" s="632">
        <v>422138</v>
      </c>
      <c r="DE30" s="624"/>
      <c r="DF30" s="624"/>
      <c r="DG30" s="624"/>
      <c r="DH30" s="624"/>
      <c r="DI30" s="624"/>
      <c r="DJ30" s="624"/>
      <c r="DK30" s="625"/>
      <c r="DL30" s="632">
        <v>422138</v>
      </c>
      <c r="DM30" s="624"/>
      <c r="DN30" s="624"/>
      <c r="DO30" s="624"/>
      <c r="DP30" s="624"/>
      <c r="DQ30" s="624"/>
      <c r="DR30" s="624"/>
      <c r="DS30" s="624"/>
      <c r="DT30" s="624"/>
      <c r="DU30" s="624"/>
      <c r="DV30" s="625"/>
      <c r="DW30" s="628">
        <v>17.100000000000001</v>
      </c>
      <c r="DX30" s="653"/>
      <c r="DY30" s="653"/>
      <c r="DZ30" s="653"/>
      <c r="EA30" s="653"/>
      <c r="EB30" s="653"/>
      <c r="EC30" s="654"/>
    </row>
    <row r="31" spans="2:133" ht="11.25" customHeight="1">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98.6</v>
      </c>
      <c r="BH31" s="667"/>
      <c r="BI31" s="667"/>
      <c r="BJ31" s="667"/>
      <c r="BK31" s="667"/>
      <c r="BL31" s="667"/>
      <c r="BM31" s="618">
        <v>96.3</v>
      </c>
      <c r="BN31" s="667"/>
      <c r="BO31" s="667"/>
      <c r="BP31" s="667"/>
      <c r="BQ31" s="668"/>
      <c r="BR31" s="670">
        <v>98.7</v>
      </c>
      <c r="BS31" s="667"/>
      <c r="BT31" s="667"/>
      <c r="BU31" s="667"/>
      <c r="BV31" s="667"/>
      <c r="BW31" s="667"/>
      <c r="BX31" s="618">
        <v>95.9</v>
      </c>
      <c r="BY31" s="667"/>
      <c r="BZ31" s="667"/>
      <c r="CA31" s="667"/>
      <c r="CB31" s="668"/>
      <c r="CD31" s="663"/>
      <c r="CE31" s="664"/>
      <c r="CF31" s="620" t="s">
        <v>300</v>
      </c>
      <c r="CG31" s="621"/>
      <c r="CH31" s="621"/>
      <c r="CI31" s="621"/>
      <c r="CJ31" s="621"/>
      <c r="CK31" s="621"/>
      <c r="CL31" s="621"/>
      <c r="CM31" s="621"/>
      <c r="CN31" s="621"/>
      <c r="CO31" s="621"/>
      <c r="CP31" s="621"/>
      <c r="CQ31" s="622"/>
      <c r="CR31" s="623">
        <v>15813</v>
      </c>
      <c r="CS31" s="656"/>
      <c r="CT31" s="656"/>
      <c r="CU31" s="656"/>
      <c r="CV31" s="656"/>
      <c r="CW31" s="656"/>
      <c r="CX31" s="656"/>
      <c r="CY31" s="657"/>
      <c r="CZ31" s="628">
        <v>0.2</v>
      </c>
      <c r="DA31" s="653"/>
      <c r="DB31" s="653"/>
      <c r="DC31" s="658"/>
      <c r="DD31" s="632">
        <v>15704</v>
      </c>
      <c r="DE31" s="656"/>
      <c r="DF31" s="656"/>
      <c r="DG31" s="656"/>
      <c r="DH31" s="656"/>
      <c r="DI31" s="656"/>
      <c r="DJ31" s="656"/>
      <c r="DK31" s="657"/>
      <c r="DL31" s="632">
        <v>15704</v>
      </c>
      <c r="DM31" s="656"/>
      <c r="DN31" s="656"/>
      <c r="DO31" s="656"/>
      <c r="DP31" s="656"/>
      <c r="DQ31" s="656"/>
      <c r="DR31" s="656"/>
      <c r="DS31" s="656"/>
      <c r="DT31" s="656"/>
      <c r="DU31" s="656"/>
      <c r="DV31" s="657"/>
      <c r="DW31" s="628">
        <v>0.6</v>
      </c>
      <c r="DX31" s="653"/>
      <c r="DY31" s="653"/>
      <c r="DZ31" s="653"/>
      <c r="EA31" s="653"/>
      <c r="EB31" s="653"/>
      <c r="EC31" s="654"/>
    </row>
    <row r="32" spans="2:133" ht="11.25" customHeight="1">
      <c r="B32" s="620" t="s">
        <v>301</v>
      </c>
      <c r="C32" s="621"/>
      <c r="D32" s="621"/>
      <c r="E32" s="621"/>
      <c r="F32" s="621"/>
      <c r="G32" s="621"/>
      <c r="H32" s="621"/>
      <c r="I32" s="621"/>
      <c r="J32" s="621"/>
      <c r="K32" s="621"/>
      <c r="L32" s="621"/>
      <c r="M32" s="621"/>
      <c r="N32" s="621"/>
      <c r="O32" s="621"/>
      <c r="P32" s="621"/>
      <c r="Q32" s="622"/>
      <c r="R32" s="623">
        <v>748682</v>
      </c>
      <c r="S32" s="624"/>
      <c r="T32" s="624"/>
      <c r="U32" s="624"/>
      <c r="V32" s="624"/>
      <c r="W32" s="624"/>
      <c r="X32" s="624"/>
      <c r="Y32" s="625"/>
      <c r="Z32" s="626">
        <v>7.1</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56"/>
      <c r="BI32" s="656"/>
      <c r="BJ32" s="656"/>
      <c r="BK32" s="656"/>
      <c r="BL32" s="656"/>
      <c r="BM32" s="629">
        <v>96.7</v>
      </c>
      <c r="BN32" s="656"/>
      <c r="BO32" s="656"/>
      <c r="BP32" s="656"/>
      <c r="BQ32" s="669"/>
      <c r="BR32" s="680">
        <v>99.4</v>
      </c>
      <c r="BS32" s="656"/>
      <c r="BT32" s="656"/>
      <c r="BU32" s="656"/>
      <c r="BV32" s="656"/>
      <c r="BW32" s="656"/>
      <c r="BX32" s="629">
        <v>95.8</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c r="B33" s="620" t="s">
        <v>305</v>
      </c>
      <c r="C33" s="621"/>
      <c r="D33" s="621"/>
      <c r="E33" s="621"/>
      <c r="F33" s="621"/>
      <c r="G33" s="621"/>
      <c r="H33" s="621"/>
      <c r="I33" s="621"/>
      <c r="J33" s="621"/>
      <c r="K33" s="621"/>
      <c r="L33" s="621"/>
      <c r="M33" s="621"/>
      <c r="N33" s="621"/>
      <c r="O33" s="621"/>
      <c r="P33" s="621"/>
      <c r="Q33" s="622"/>
      <c r="R33" s="623">
        <v>95310</v>
      </c>
      <c r="S33" s="624"/>
      <c r="T33" s="624"/>
      <c r="U33" s="624"/>
      <c r="V33" s="624"/>
      <c r="W33" s="624"/>
      <c r="X33" s="624"/>
      <c r="Y33" s="625"/>
      <c r="Z33" s="626">
        <v>0.9</v>
      </c>
      <c r="AA33" s="626"/>
      <c r="AB33" s="626"/>
      <c r="AC33" s="626"/>
      <c r="AD33" s="627">
        <v>74774</v>
      </c>
      <c r="AE33" s="627"/>
      <c r="AF33" s="627"/>
      <c r="AG33" s="627"/>
      <c r="AH33" s="627"/>
      <c r="AI33" s="627"/>
      <c r="AJ33" s="627"/>
      <c r="AK33" s="627"/>
      <c r="AL33" s="628">
        <v>3</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97.8</v>
      </c>
      <c r="BH33" s="682"/>
      <c r="BI33" s="682"/>
      <c r="BJ33" s="682"/>
      <c r="BK33" s="682"/>
      <c r="BL33" s="682"/>
      <c r="BM33" s="683">
        <v>95.4</v>
      </c>
      <c r="BN33" s="682"/>
      <c r="BO33" s="682"/>
      <c r="BP33" s="682"/>
      <c r="BQ33" s="684"/>
      <c r="BR33" s="681">
        <v>98</v>
      </c>
      <c r="BS33" s="682"/>
      <c r="BT33" s="682"/>
      <c r="BU33" s="682"/>
      <c r="BV33" s="682"/>
      <c r="BW33" s="682"/>
      <c r="BX33" s="683">
        <v>95.2</v>
      </c>
      <c r="BY33" s="682"/>
      <c r="BZ33" s="682"/>
      <c r="CA33" s="682"/>
      <c r="CB33" s="684"/>
      <c r="CD33" s="620" t="s">
        <v>307</v>
      </c>
      <c r="CE33" s="621"/>
      <c r="CF33" s="621"/>
      <c r="CG33" s="621"/>
      <c r="CH33" s="621"/>
      <c r="CI33" s="621"/>
      <c r="CJ33" s="621"/>
      <c r="CK33" s="621"/>
      <c r="CL33" s="621"/>
      <c r="CM33" s="621"/>
      <c r="CN33" s="621"/>
      <c r="CO33" s="621"/>
      <c r="CP33" s="621"/>
      <c r="CQ33" s="622"/>
      <c r="CR33" s="623">
        <v>3148791</v>
      </c>
      <c r="CS33" s="656"/>
      <c r="CT33" s="656"/>
      <c r="CU33" s="656"/>
      <c r="CV33" s="656"/>
      <c r="CW33" s="656"/>
      <c r="CX33" s="656"/>
      <c r="CY33" s="657"/>
      <c r="CZ33" s="628">
        <v>34.299999999999997</v>
      </c>
      <c r="DA33" s="653"/>
      <c r="DB33" s="653"/>
      <c r="DC33" s="658"/>
      <c r="DD33" s="632">
        <v>2577908</v>
      </c>
      <c r="DE33" s="656"/>
      <c r="DF33" s="656"/>
      <c r="DG33" s="656"/>
      <c r="DH33" s="656"/>
      <c r="DI33" s="656"/>
      <c r="DJ33" s="656"/>
      <c r="DK33" s="657"/>
      <c r="DL33" s="632">
        <v>884054</v>
      </c>
      <c r="DM33" s="656"/>
      <c r="DN33" s="656"/>
      <c r="DO33" s="656"/>
      <c r="DP33" s="656"/>
      <c r="DQ33" s="656"/>
      <c r="DR33" s="656"/>
      <c r="DS33" s="656"/>
      <c r="DT33" s="656"/>
      <c r="DU33" s="656"/>
      <c r="DV33" s="657"/>
      <c r="DW33" s="628">
        <v>35.9</v>
      </c>
      <c r="DX33" s="653"/>
      <c r="DY33" s="653"/>
      <c r="DZ33" s="653"/>
      <c r="EA33" s="653"/>
      <c r="EB33" s="653"/>
      <c r="EC33" s="654"/>
    </row>
    <row r="34" spans="2:133" ht="11.25" customHeight="1">
      <c r="B34" s="620" t="s">
        <v>308</v>
      </c>
      <c r="C34" s="621"/>
      <c r="D34" s="621"/>
      <c r="E34" s="621"/>
      <c r="F34" s="621"/>
      <c r="G34" s="621"/>
      <c r="H34" s="621"/>
      <c r="I34" s="621"/>
      <c r="J34" s="621"/>
      <c r="K34" s="621"/>
      <c r="L34" s="621"/>
      <c r="M34" s="621"/>
      <c r="N34" s="621"/>
      <c r="O34" s="621"/>
      <c r="P34" s="621"/>
      <c r="Q34" s="622"/>
      <c r="R34" s="623">
        <v>62314</v>
      </c>
      <c r="S34" s="624"/>
      <c r="T34" s="624"/>
      <c r="U34" s="624"/>
      <c r="V34" s="624"/>
      <c r="W34" s="624"/>
      <c r="X34" s="624"/>
      <c r="Y34" s="625"/>
      <c r="Z34" s="626">
        <v>0.6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798972</v>
      </c>
      <c r="CS34" s="624"/>
      <c r="CT34" s="624"/>
      <c r="CU34" s="624"/>
      <c r="CV34" s="624"/>
      <c r="CW34" s="624"/>
      <c r="CX34" s="624"/>
      <c r="CY34" s="625"/>
      <c r="CZ34" s="628">
        <v>8.6999999999999993</v>
      </c>
      <c r="DA34" s="653"/>
      <c r="DB34" s="653"/>
      <c r="DC34" s="658"/>
      <c r="DD34" s="632">
        <v>534888</v>
      </c>
      <c r="DE34" s="624"/>
      <c r="DF34" s="624"/>
      <c r="DG34" s="624"/>
      <c r="DH34" s="624"/>
      <c r="DI34" s="624"/>
      <c r="DJ34" s="624"/>
      <c r="DK34" s="625"/>
      <c r="DL34" s="632">
        <v>382134</v>
      </c>
      <c r="DM34" s="624"/>
      <c r="DN34" s="624"/>
      <c r="DO34" s="624"/>
      <c r="DP34" s="624"/>
      <c r="DQ34" s="624"/>
      <c r="DR34" s="624"/>
      <c r="DS34" s="624"/>
      <c r="DT34" s="624"/>
      <c r="DU34" s="624"/>
      <c r="DV34" s="625"/>
      <c r="DW34" s="628">
        <v>15.5</v>
      </c>
      <c r="DX34" s="653"/>
      <c r="DY34" s="653"/>
      <c r="DZ34" s="653"/>
      <c r="EA34" s="653"/>
      <c r="EB34" s="653"/>
      <c r="EC34" s="654"/>
    </row>
    <row r="35" spans="2:133" ht="11.25" customHeight="1">
      <c r="B35" s="620" t="s">
        <v>310</v>
      </c>
      <c r="C35" s="621"/>
      <c r="D35" s="621"/>
      <c r="E35" s="621"/>
      <c r="F35" s="621"/>
      <c r="G35" s="621"/>
      <c r="H35" s="621"/>
      <c r="I35" s="621"/>
      <c r="J35" s="621"/>
      <c r="K35" s="621"/>
      <c r="L35" s="621"/>
      <c r="M35" s="621"/>
      <c r="N35" s="621"/>
      <c r="O35" s="621"/>
      <c r="P35" s="621"/>
      <c r="Q35" s="622"/>
      <c r="R35" s="623">
        <v>729035</v>
      </c>
      <c r="S35" s="624"/>
      <c r="T35" s="624"/>
      <c r="U35" s="624"/>
      <c r="V35" s="624"/>
      <c r="W35" s="624"/>
      <c r="X35" s="624"/>
      <c r="Y35" s="625"/>
      <c r="Z35" s="626">
        <v>6.9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25891</v>
      </c>
      <c r="CS35" s="656"/>
      <c r="CT35" s="656"/>
      <c r="CU35" s="656"/>
      <c r="CV35" s="656"/>
      <c r="CW35" s="656"/>
      <c r="CX35" s="656"/>
      <c r="CY35" s="657"/>
      <c r="CZ35" s="628">
        <v>0.3</v>
      </c>
      <c r="DA35" s="653"/>
      <c r="DB35" s="653"/>
      <c r="DC35" s="658"/>
      <c r="DD35" s="632">
        <v>25891</v>
      </c>
      <c r="DE35" s="656"/>
      <c r="DF35" s="656"/>
      <c r="DG35" s="656"/>
      <c r="DH35" s="656"/>
      <c r="DI35" s="656"/>
      <c r="DJ35" s="656"/>
      <c r="DK35" s="657"/>
      <c r="DL35" s="632">
        <v>25891</v>
      </c>
      <c r="DM35" s="656"/>
      <c r="DN35" s="656"/>
      <c r="DO35" s="656"/>
      <c r="DP35" s="656"/>
      <c r="DQ35" s="656"/>
      <c r="DR35" s="656"/>
      <c r="DS35" s="656"/>
      <c r="DT35" s="656"/>
      <c r="DU35" s="656"/>
      <c r="DV35" s="657"/>
      <c r="DW35" s="628">
        <v>1.1000000000000001</v>
      </c>
      <c r="DX35" s="653"/>
      <c r="DY35" s="653"/>
      <c r="DZ35" s="653"/>
      <c r="EA35" s="653"/>
      <c r="EB35" s="653"/>
      <c r="EC35" s="654"/>
    </row>
    <row r="36" spans="2:133" ht="11.25" customHeight="1">
      <c r="B36" s="620" t="s">
        <v>314</v>
      </c>
      <c r="C36" s="621"/>
      <c r="D36" s="621"/>
      <c r="E36" s="621"/>
      <c r="F36" s="621"/>
      <c r="G36" s="621"/>
      <c r="H36" s="621"/>
      <c r="I36" s="621"/>
      <c r="J36" s="621"/>
      <c r="K36" s="621"/>
      <c r="L36" s="621"/>
      <c r="M36" s="621"/>
      <c r="N36" s="621"/>
      <c r="O36" s="621"/>
      <c r="P36" s="621"/>
      <c r="Q36" s="622"/>
      <c r="R36" s="623">
        <v>1315828</v>
      </c>
      <c r="S36" s="624"/>
      <c r="T36" s="624"/>
      <c r="U36" s="624"/>
      <c r="V36" s="624"/>
      <c r="W36" s="624"/>
      <c r="X36" s="624"/>
      <c r="Y36" s="625"/>
      <c r="Z36" s="626">
        <v>12.5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330436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67625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469366</v>
      </c>
      <c r="CS36" s="624"/>
      <c r="CT36" s="624"/>
      <c r="CU36" s="624"/>
      <c r="CV36" s="624"/>
      <c r="CW36" s="624"/>
      <c r="CX36" s="624"/>
      <c r="CY36" s="625"/>
      <c r="CZ36" s="628">
        <v>5.0999999999999996</v>
      </c>
      <c r="DA36" s="653"/>
      <c r="DB36" s="653"/>
      <c r="DC36" s="658"/>
      <c r="DD36" s="632">
        <v>304827</v>
      </c>
      <c r="DE36" s="624"/>
      <c r="DF36" s="624"/>
      <c r="DG36" s="624"/>
      <c r="DH36" s="624"/>
      <c r="DI36" s="624"/>
      <c r="DJ36" s="624"/>
      <c r="DK36" s="625"/>
      <c r="DL36" s="632">
        <v>229586</v>
      </c>
      <c r="DM36" s="624"/>
      <c r="DN36" s="624"/>
      <c r="DO36" s="624"/>
      <c r="DP36" s="624"/>
      <c r="DQ36" s="624"/>
      <c r="DR36" s="624"/>
      <c r="DS36" s="624"/>
      <c r="DT36" s="624"/>
      <c r="DU36" s="624"/>
      <c r="DV36" s="625"/>
      <c r="DW36" s="628">
        <v>9.3000000000000007</v>
      </c>
      <c r="DX36" s="653"/>
      <c r="DY36" s="653"/>
      <c r="DZ36" s="653"/>
      <c r="EA36" s="653"/>
      <c r="EB36" s="653"/>
      <c r="EC36" s="654"/>
    </row>
    <row r="37" spans="2:133" ht="11.25" customHeight="1">
      <c r="B37" s="620" t="s">
        <v>318</v>
      </c>
      <c r="C37" s="621"/>
      <c r="D37" s="621"/>
      <c r="E37" s="621"/>
      <c r="F37" s="621"/>
      <c r="G37" s="621"/>
      <c r="H37" s="621"/>
      <c r="I37" s="621"/>
      <c r="J37" s="621"/>
      <c r="K37" s="621"/>
      <c r="L37" s="621"/>
      <c r="M37" s="621"/>
      <c r="N37" s="621"/>
      <c r="O37" s="621"/>
      <c r="P37" s="621"/>
      <c r="Q37" s="622"/>
      <c r="R37" s="623">
        <v>309570</v>
      </c>
      <c r="S37" s="624"/>
      <c r="T37" s="624"/>
      <c r="U37" s="624"/>
      <c r="V37" s="624"/>
      <c r="W37" s="624"/>
      <c r="X37" s="624"/>
      <c r="Y37" s="625"/>
      <c r="Z37" s="626">
        <v>2.9</v>
      </c>
      <c r="AA37" s="626"/>
      <c r="AB37" s="626"/>
      <c r="AC37" s="626"/>
      <c r="AD37" s="627">
        <v>14</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42370</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58858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150655</v>
      </c>
      <c r="CS37" s="656"/>
      <c r="CT37" s="656"/>
      <c r="CU37" s="656"/>
      <c r="CV37" s="656"/>
      <c r="CW37" s="656"/>
      <c r="CX37" s="656"/>
      <c r="CY37" s="657"/>
      <c r="CZ37" s="628">
        <v>1.6</v>
      </c>
      <c r="DA37" s="653"/>
      <c r="DB37" s="653"/>
      <c r="DC37" s="658"/>
      <c r="DD37" s="632">
        <v>150655</v>
      </c>
      <c r="DE37" s="656"/>
      <c r="DF37" s="656"/>
      <c r="DG37" s="656"/>
      <c r="DH37" s="656"/>
      <c r="DI37" s="656"/>
      <c r="DJ37" s="656"/>
      <c r="DK37" s="657"/>
      <c r="DL37" s="632">
        <v>142991</v>
      </c>
      <c r="DM37" s="656"/>
      <c r="DN37" s="656"/>
      <c r="DO37" s="656"/>
      <c r="DP37" s="656"/>
      <c r="DQ37" s="656"/>
      <c r="DR37" s="656"/>
      <c r="DS37" s="656"/>
      <c r="DT37" s="656"/>
      <c r="DU37" s="656"/>
      <c r="DV37" s="657"/>
      <c r="DW37" s="628">
        <v>5.8</v>
      </c>
      <c r="DX37" s="653"/>
      <c r="DY37" s="653"/>
      <c r="DZ37" s="653"/>
      <c r="EA37" s="653"/>
      <c r="EB37" s="653"/>
      <c r="EC37" s="654"/>
    </row>
    <row r="38" spans="2:133" ht="11.25" customHeight="1">
      <c r="B38" s="620" t="s">
        <v>322</v>
      </c>
      <c r="C38" s="621"/>
      <c r="D38" s="621"/>
      <c r="E38" s="621"/>
      <c r="F38" s="621"/>
      <c r="G38" s="621"/>
      <c r="H38" s="621"/>
      <c r="I38" s="621"/>
      <c r="J38" s="621"/>
      <c r="K38" s="621"/>
      <c r="L38" s="621"/>
      <c r="M38" s="621"/>
      <c r="N38" s="621"/>
      <c r="O38" s="621"/>
      <c r="P38" s="621"/>
      <c r="Q38" s="622"/>
      <c r="R38" s="623">
        <v>919270</v>
      </c>
      <c r="S38" s="624"/>
      <c r="T38" s="624"/>
      <c r="U38" s="624"/>
      <c r="V38" s="624"/>
      <c r="W38" s="624"/>
      <c r="X38" s="624"/>
      <c r="Y38" s="625"/>
      <c r="Z38" s="626">
        <v>8.6999999999999993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t="s">
        <v>122</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493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330436</v>
      </c>
      <c r="CS38" s="624"/>
      <c r="CT38" s="624"/>
      <c r="CU38" s="624"/>
      <c r="CV38" s="624"/>
      <c r="CW38" s="624"/>
      <c r="CX38" s="624"/>
      <c r="CY38" s="625"/>
      <c r="CZ38" s="628">
        <v>3.6</v>
      </c>
      <c r="DA38" s="653"/>
      <c r="DB38" s="653"/>
      <c r="DC38" s="658"/>
      <c r="DD38" s="632">
        <v>284333</v>
      </c>
      <c r="DE38" s="624"/>
      <c r="DF38" s="624"/>
      <c r="DG38" s="624"/>
      <c r="DH38" s="624"/>
      <c r="DI38" s="624"/>
      <c r="DJ38" s="624"/>
      <c r="DK38" s="625"/>
      <c r="DL38" s="632">
        <v>246443</v>
      </c>
      <c r="DM38" s="624"/>
      <c r="DN38" s="624"/>
      <c r="DO38" s="624"/>
      <c r="DP38" s="624"/>
      <c r="DQ38" s="624"/>
      <c r="DR38" s="624"/>
      <c r="DS38" s="624"/>
      <c r="DT38" s="624"/>
      <c r="DU38" s="624"/>
      <c r="DV38" s="625"/>
      <c r="DW38" s="628">
        <v>10</v>
      </c>
      <c r="DX38" s="653"/>
      <c r="DY38" s="653"/>
      <c r="DZ38" s="653"/>
      <c r="EA38" s="653"/>
      <c r="EB38" s="653"/>
      <c r="EC38" s="654"/>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738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1504126</v>
      </c>
      <c r="CS39" s="656"/>
      <c r="CT39" s="656"/>
      <c r="CU39" s="656"/>
      <c r="CV39" s="656"/>
      <c r="CW39" s="656"/>
      <c r="CX39" s="656"/>
      <c r="CY39" s="657"/>
      <c r="CZ39" s="628">
        <v>16.399999999999999</v>
      </c>
      <c r="DA39" s="653"/>
      <c r="DB39" s="653"/>
      <c r="DC39" s="658"/>
      <c r="DD39" s="632">
        <v>1427969</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c r="B40" s="620" t="s">
        <v>330</v>
      </c>
      <c r="C40" s="621"/>
      <c r="D40" s="621"/>
      <c r="E40" s="621"/>
      <c r="F40" s="621"/>
      <c r="G40" s="621"/>
      <c r="H40" s="621"/>
      <c r="I40" s="621"/>
      <c r="J40" s="621"/>
      <c r="K40" s="621"/>
      <c r="L40" s="621"/>
      <c r="M40" s="621"/>
      <c r="N40" s="621"/>
      <c r="O40" s="621"/>
      <c r="P40" s="621"/>
      <c r="Q40" s="622"/>
      <c r="R40" s="623">
        <v>8570</v>
      </c>
      <c r="S40" s="624"/>
      <c r="T40" s="624"/>
      <c r="U40" s="624"/>
      <c r="V40" s="624"/>
      <c r="W40" s="624"/>
      <c r="X40" s="624"/>
      <c r="Y40" s="625"/>
      <c r="Z40" s="626">
        <v>0.1</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78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20000</v>
      </c>
      <c r="CS40" s="624"/>
      <c r="CT40" s="624"/>
      <c r="CU40" s="624"/>
      <c r="CV40" s="624"/>
      <c r="CW40" s="624"/>
      <c r="CX40" s="624"/>
      <c r="CY40" s="625"/>
      <c r="CZ40" s="628">
        <v>0.2</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c r="B41" s="644" t="s">
        <v>335</v>
      </c>
      <c r="C41" s="645"/>
      <c r="D41" s="645"/>
      <c r="E41" s="645"/>
      <c r="F41" s="645"/>
      <c r="G41" s="645"/>
      <c r="H41" s="645"/>
      <c r="I41" s="645"/>
      <c r="J41" s="645"/>
      <c r="K41" s="645"/>
      <c r="L41" s="645"/>
      <c r="M41" s="645"/>
      <c r="N41" s="645"/>
      <c r="O41" s="645"/>
      <c r="P41" s="645"/>
      <c r="Q41" s="646"/>
      <c r="R41" s="695">
        <v>10563057</v>
      </c>
      <c r="S41" s="696"/>
      <c r="T41" s="696"/>
      <c r="U41" s="696"/>
      <c r="V41" s="696"/>
      <c r="W41" s="696"/>
      <c r="X41" s="696"/>
      <c r="Y41" s="700"/>
      <c r="Z41" s="701">
        <v>100</v>
      </c>
      <c r="AA41" s="701"/>
      <c r="AB41" s="701"/>
      <c r="AC41" s="701"/>
      <c r="AD41" s="702">
        <v>2455855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55283</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232783</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540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4483462</v>
      </c>
      <c r="CS42" s="656"/>
      <c r="CT42" s="656"/>
      <c r="CU42" s="656"/>
      <c r="CV42" s="656"/>
      <c r="CW42" s="656"/>
      <c r="CX42" s="656"/>
      <c r="CY42" s="657"/>
      <c r="CZ42" s="628">
        <v>48.8</v>
      </c>
      <c r="DA42" s="653"/>
      <c r="DB42" s="653"/>
      <c r="DC42" s="658"/>
      <c r="DD42" s="632">
        <v>315770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38191</v>
      </c>
      <c r="CS43" s="656"/>
      <c r="CT43" s="656"/>
      <c r="CU43" s="656"/>
      <c r="CV43" s="656"/>
      <c r="CW43" s="656"/>
      <c r="CX43" s="656"/>
      <c r="CY43" s="657"/>
      <c r="CZ43" s="628">
        <v>0.4</v>
      </c>
      <c r="DA43" s="653"/>
      <c r="DB43" s="653"/>
      <c r="DC43" s="658"/>
      <c r="DD43" s="632">
        <v>38191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3249865</v>
      </c>
      <c r="CS44" s="624"/>
      <c r="CT44" s="624"/>
      <c r="CU44" s="624"/>
      <c r="CV44" s="624"/>
      <c r="CW44" s="624"/>
      <c r="CX44" s="624"/>
      <c r="CY44" s="625"/>
      <c r="CZ44" s="628">
        <v>35.4</v>
      </c>
      <c r="DA44" s="629"/>
      <c r="DB44" s="629"/>
      <c r="DC44" s="635"/>
      <c r="DD44" s="632">
        <v>209682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2371229</v>
      </c>
      <c r="CS45" s="656"/>
      <c r="CT45" s="656"/>
      <c r="CU45" s="656"/>
      <c r="CV45" s="656"/>
      <c r="CW45" s="656"/>
      <c r="CX45" s="656"/>
      <c r="CY45" s="657"/>
      <c r="CZ45" s="628">
        <v>25.8</v>
      </c>
      <c r="DA45" s="653"/>
      <c r="DB45" s="653"/>
      <c r="DC45" s="658"/>
      <c r="DD45" s="632">
        <v>87285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348</v>
      </c>
      <c r="CG46" s="621"/>
      <c r="CH46" s="621"/>
      <c r="CI46" s="621"/>
      <c r="CJ46" s="621"/>
      <c r="CK46" s="621"/>
      <c r="CL46" s="621"/>
      <c r="CM46" s="621"/>
      <c r="CN46" s="621"/>
      <c r="CO46" s="621"/>
      <c r="CP46" s="621"/>
      <c r="CQ46" s="622"/>
      <c r="CR46" s="623">
        <v>305266</v>
      </c>
      <c r="CS46" s="624"/>
      <c r="CT46" s="624"/>
      <c r="CU46" s="624"/>
      <c r="CV46" s="624"/>
      <c r="CW46" s="624"/>
      <c r="CX46" s="624"/>
      <c r="CY46" s="625"/>
      <c r="CZ46" s="628">
        <v>3.3</v>
      </c>
      <c r="DA46" s="629"/>
      <c r="DB46" s="629"/>
      <c r="DC46" s="635"/>
      <c r="DD46" s="632">
        <v>100379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349</v>
      </c>
      <c r="CG47" s="621"/>
      <c r="CH47" s="621"/>
      <c r="CI47" s="621"/>
      <c r="CJ47" s="621"/>
      <c r="CK47" s="621"/>
      <c r="CL47" s="621"/>
      <c r="CM47" s="621"/>
      <c r="CN47" s="621"/>
      <c r="CO47" s="621"/>
      <c r="CP47" s="621"/>
      <c r="CQ47" s="622"/>
      <c r="CR47" s="623">
        <v>1233597</v>
      </c>
      <c r="CS47" s="656"/>
      <c r="CT47" s="656"/>
      <c r="CU47" s="656"/>
      <c r="CV47" s="656"/>
      <c r="CW47" s="656"/>
      <c r="CX47" s="656"/>
      <c r="CY47" s="657"/>
      <c r="CZ47" s="628">
        <v>13.4</v>
      </c>
      <c r="DA47" s="653"/>
      <c r="DB47" s="653"/>
      <c r="DC47" s="658"/>
      <c r="DD47" s="632">
        <v>106088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351</v>
      </c>
      <c r="CE49" s="645"/>
      <c r="CF49" s="645"/>
      <c r="CG49" s="645"/>
      <c r="CH49" s="645"/>
      <c r="CI49" s="645"/>
      <c r="CJ49" s="645"/>
      <c r="CK49" s="645"/>
      <c r="CL49" s="645"/>
      <c r="CM49" s="645"/>
      <c r="CN49" s="645"/>
      <c r="CO49" s="645"/>
      <c r="CP49" s="645"/>
      <c r="CQ49" s="646"/>
      <c r="CR49" s="695">
        <v>9187307</v>
      </c>
      <c r="CS49" s="682"/>
      <c r="CT49" s="682"/>
      <c r="CU49" s="682"/>
      <c r="CV49" s="682"/>
      <c r="CW49" s="682"/>
      <c r="CX49" s="682"/>
      <c r="CY49" s="711"/>
      <c r="CZ49" s="703">
        <v>100</v>
      </c>
      <c r="DA49" s="712"/>
      <c r="DB49" s="712"/>
      <c r="DC49" s="713"/>
      <c r="DD49" s="714">
        <v>4179835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U/+rBL8oCI6ecFN12DqMjhs+SYSo5DYQYf0eQz8RAoyOtHGQ4VwqQLY/rkz18oXJ4/J7vyAKB4RovhFEyNszw==" saltValue="nysBf6llp9qrHJUbpr3Nr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1" zoomScale="70" zoomScaleNormal="25" zoomScaleSheetLayoutView="70" workbookViewId="0"/>
  </sheetViews>
  <sheetFormatPr defaultColWidth="0" defaultRowHeight="13" zeroHeight="1"/>
  <cols>
    <col min="1" max="130" width="2.7265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10563</v>
      </c>
      <c r="R7" s="753"/>
      <c r="S7" s="753"/>
      <c r="T7" s="753"/>
      <c r="U7" s="753"/>
      <c r="V7" s="753">
        <v>9187</v>
      </c>
      <c r="W7" s="753"/>
      <c r="X7" s="753"/>
      <c r="Y7" s="753"/>
      <c r="Z7" s="753"/>
      <c r="AA7" s="753">
        <v>1376</v>
      </c>
      <c r="AB7" s="753"/>
      <c r="AC7" s="753"/>
      <c r="AD7" s="753"/>
      <c r="AE7" s="754"/>
      <c r="AF7" s="755">
        <v>550</v>
      </c>
      <c r="AG7" s="756"/>
      <c r="AH7" s="756"/>
      <c r="AI7" s="756"/>
      <c r="AJ7" s="757"/>
      <c r="AK7" s="758">
        <v>724</v>
      </c>
      <c r="AL7" s="759"/>
      <c r="AM7" s="759"/>
      <c r="AN7" s="759"/>
      <c r="AO7" s="759"/>
      <c r="AP7" s="759">
        <v>6023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549</v>
      </c>
      <c r="BT7" s="747"/>
      <c r="BU7" s="747"/>
      <c r="BV7" s="747"/>
      <c r="BW7" s="747"/>
      <c r="BX7" s="747"/>
      <c r="BY7" s="747"/>
      <c r="BZ7" s="747"/>
      <c r="CA7" s="747"/>
      <c r="CB7" s="747"/>
      <c r="CC7" s="747"/>
      <c r="CD7" s="747"/>
      <c r="CE7" s="747"/>
      <c r="CF7" s="747"/>
      <c r="CG7" s="762"/>
      <c r="CH7" s="743">
        <v>-94</v>
      </c>
      <c r="CI7" s="744"/>
      <c r="CJ7" s="744"/>
      <c r="CK7" s="744"/>
      <c r="CL7" s="745"/>
      <c r="CM7" s="743">
        <v>79</v>
      </c>
      <c r="CN7" s="744"/>
      <c r="CO7" s="744"/>
      <c r="CP7" s="744"/>
      <c r="CQ7" s="745"/>
      <c r="CR7" s="743">
        <v>1</v>
      </c>
      <c r="CS7" s="744"/>
      <c r="CT7" s="744"/>
      <c r="CU7" s="744"/>
      <c r="CV7" s="745"/>
      <c r="CW7" s="743">
        <v>8</v>
      </c>
      <c r="CX7" s="744"/>
      <c r="CY7" s="744"/>
      <c r="CZ7" s="744"/>
      <c r="DA7" s="745"/>
      <c r="DB7" s="743" t="s">
        <v>543</v>
      </c>
      <c r="DC7" s="744"/>
      <c r="DD7" s="744"/>
      <c r="DE7" s="744"/>
      <c r="DF7" s="745"/>
      <c r="DG7" s="743" t="s">
        <v>543</v>
      </c>
      <c r="DH7" s="744"/>
      <c r="DI7" s="744"/>
      <c r="DJ7" s="744"/>
      <c r="DK7" s="745"/>
      <c r="DL7" s="743" t="s">
        <v>543</v>
      </c>
      <c r="DM7" s="744"/>
      <c r="DN7" s="744"/>
      <c r="DO7" s="744"/>
      <c r="DP7" s="745"/>
      <c r="DQ7" s="743" t="s">
        <v>543</v>
      </c>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376</v>
      </c>
      <c r="B23" s="789" t="s">
        <v>377</v>
      </c>
      <c r="C23" s="790"/>
      <c r="D23" s="790"/>
      <c r="E23" s="790"/>
      <c r="F23" s="790"/>
      <c r="G23" s="790"/>
      <c r="H23" s="790"/>
      <c r="I23" s="790"/>
      <c r="J23" s="790"/>
      <c r="K23" s="790"/>
      <c r="L23" s="790"/>
      <c r="M23" s="790"/>
      <c r="N23" s="790"/>
      <c r="O23" s="790"/>
      <c r="P23" s="791"/>
      <c r="Q23" s="792">
        <v>10563</v>
      </c>
      <c r="R23" s="793"/>
      <c r="S23" s="793"/>
      <c r="T23" s="793"/>
      <c r="U23" s="793"/>
      <c r="V23" s="793">
        <v>9187</v>
      </c>
      <c r="W23" s="793"/>
      <c r="X23" s="793"/>
      <c r="Y23" s="793"/>
      <c r="Z23" s="793"/>
      <c r="AA23" s="793">
        <v>1376</v>
      </c>
      <c r="AB23" s="793"/>
      <c r="AC23" s="793"/>
      <c r="AD23" s="793"/>
      <c r="AE23" s="794"/>
      <c r="AF23" s="795">
        <v>550</v>
      </c>
      <c r="AG23" s="793"/>
      <c r="AH23" s="793"/>
      <c r="AI23" s="793"/>
      <c r="AJ23" s="796"/>
      <c r="AK23" s="797"/>
      <c r="AL23" s="798"/>
      <c r="AM23" s="798"/>
      <c r="AN23" s="798"/>
      <c r="AO23" s="798"/>
      <c r="AP23" s="793">
        <v>6023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388</v>
      </c>
      <c r="C28" s="750"/>
      <c r="D28" s="750"/>
      <c r="E28" s="750"/>
      <c r="F28" s="750"/>
      <c r="G28" s="750"/>
      <c r="H28" s="750"/>
      <c r="I28" s="750"/>
      <c r="J28" s="750"/>
      <c r="K28" s="750"/>
      <c r="L28" s="750"/>
      <c r="M28" s="750"/>
      <c r="N28" s="750"/>
      <c r="O28" s="750"/>
      <c r="P28" s="751"/>
      <c r="Q28" s="822">
        <v>588</v>
      </c>
      <c r="R28" s="823"/>
      <c r="S28" s="823"/>
      <c r="T28" s="823"/>
      <c r="U28" s="823"/>
      <c r="V28" s="823">
        <v>520</v>
      </c>
      <c r="W28" s="823"/>
      <c r="X28" s="823"/>
      <c r="Y28" s="823"/>
      <c r="Z28" s="823"/>
      <c r="AA28" s="823">
        <v>68</v>
      </c>
      <c r="AB28" s="823"/>
      <c r="AC28" s="823"/>
      <c r="AD28" s="823"/>
      <c r="AE28" s="824"/>
      <c r="AF28" s="825">
        <v>68</v>
      </c>
      <c r="AG28" s="823"/>
      <c r="AH28" s="823"/>
      <c r="AI28" s="823"/>
      <c r="AJ28" s="826"/>
      <c r="AK28" s="827">
        <v>47</v>
      </c>
      <c r="AL28" s="828"/>
      <c r="AM28" s="828"/>
      <c r="AN28" s="828"/>
      <c r="AO28" s="828"/>
      <c r="AP28" s="828" t="s">
        <v>543</v>
      </c>
      <c r="AQ28" s="828"/>
      <c r="AR28" s="828"/>
      <c r="AS28" s="828"/>
      <c r="AT28" s="828"/>
      <c r="AU28" s="828" t="s">
        <v>543</v>
      </c>
      <c r="AV28" s="828"/>
      <c r="AW28" s="828"/>
      <c r="AX28" s="828"/>
      <c r="AY28" s="828"/>
      <c r="AZ28" s="829" t="s">
        <v>543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389</v>
      </c>
      <c r="C29" s="781"/>
      <c r="D29" s="781"/>
      <c r="E29" s="781"/>
      <c r="F29" s="781"/>
      <c r="G29" s="781"/>
      <c r="H29" s="781"/>
      <c r="I29" s="781"/>
      <c r="J29" s="781"/>
      <c r="K29" s="781"/>
      <c r="L29" s="781"/>
      <c r="M29" s="781"/>
      <c r="N29" s="781"/>
      <c r="O29" s="781"/>
      <c r="P29" s="782"/>
      <c r="Q29" s="783">
        <v>774</v>
      </c>
      <c r="R29" s="784"/>
      <c r="S29" s="784"/>
      <c r="T29" s="784"/>
      <c r="U29" s="784"/>
      <c r="V29" s="784">
        <v>654</v>
      </c>
      <c r="W29" s="784"/>
      <c r="X29" s="784"/>
      <c r="Y29" s="784"/>
      <c r="Z29" s="784"/>
      <c r="AA29" s="784">
        <v>120</v>
      </c>
      <c r="AB29" s="784"/>
      <c r="AC29" s="784"/>
      <c r="AD29" s="784"/>
      <c r="AE29" s="785"/>
      <c r="AF29" s="786">
        <v>120</v>
      </c>
      <c r="AG29" s="787"/>
      <c r="AH29" s="787"/>
      <c r="AI29" s="787"/>
      <c r="AJ29" s="788"/>
      <c r="AK29" s="834">
        <v>117</v>
      </c>
      <c r="AL29" s="830"/>
      <c r="AM29" s="830"/>
      <c r="AN29" s="830"/>
      <c r="AO29" s="830"/>
      <c r="AP29" s="830" t="s">
        <v>543</v>
      </c>
      <c r="AQ29" s="830"/>
      <c r="AR29" s="830"/>
      <c r="AS29" s="830"/>
      <c r="AT29" s="830"/>
      <c r="AU29" s="830" t="s">
        <v>543</v>
      </c>
      <c r="AV29" s="830"/>
      <c r="AW29" s="830"/>
      <c r="AX29" s="830"/>
      <c r="AY29" s="830"/>
      <c r="AZ29" s="831" t="s">
        <v>543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390</v>
      </c>
      <c r="C30" s="781"/>
      <c r="D30" s="781"/>
      <c r="E30" s="781"/>
      <c r="F30" s="781"/>
      <c r="G30" s="781"/>
      <c r="H30" s="781"/>
      <c r="I30" s="781"/>
      <c r="J30" s="781"/>
      <c r="K30" s="781"/>
      <c r="L30" s="781"/>
      <c r="M30" s="781"/>
      <c r="N30" s="781"/>
      <c r="O30" s="781"/>
      <c r="P30" s="782"/>
      <c r="Q30" s="783">
        <v>53</v>
      </c>
      <c r="R30" s="784"/>
      <c r="S30" s="784"/>
      <c r="T30" s="784"/>
      <c r="U30" s="784"/>
      <c r="V30" s="784">
        <v>53</v>
      </c>
      <c r="W30" s="784"/>
      <c r="X30" s="784"/>
      <c r="Y30" s="784"/>
      <c r="Z30" s="784"/>
      <c r="AA30" s="784">
        <v>0</v>
      </c>
      <c r="AB30" s="784"/>
      <c r="AC30" s="784"/>
      <c r="AD30" s="784"/>
      <c r="AE30" s="785"/>
      <c r="AF30" s="786">
        <v>0</v>
      </c>
      <c r="AG30" s="787"/>
      <c r="AH30" s="787"/>
      <c r="AI30" s="787"/>
      <c r="AJ30" s="788"/>
      <c r="AK30" s="834">
        <v>23</v>
      </c>
      <c r="AL30" s="830"/>
      <c r="AM30" s="830"/>
      <c r="AN30" s="830"/>
      <c r="AO30" s="830"/>
      <c r="AP30" s="830" t="s">
        <v>543</v>
      </c>
      <c r="AQ30" s="830"/>
      <c r="AR30" s="830"/>
      <c r="AS30" s="830"/>
      <c r="AT30" s="830"/>
      <c r="AU30" s="830" t="s">
        <v>543</v>
      </c>
      <c r="AV30" s="830"/>
      <c r="AW30" s="830"/>
      <c r="AX30" s="830"/>
      <c r="AY30" s="830"/>
      <c r="AZ30" s="831" t="s">
        <v>543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391</v>
      </c>
      <c r="C31" s="781"/>
      <c r="D31" s="781"/>
      <c r="E31" s="781"/>
      <c r="F31" s="781"/>
      <c r="G31" s="781"/>
      <c r="H31" s="781"/>
      <c r="I31" s="781"/>
      <c r="J31" s="781"/>
      <c r="K31" s="781"/>
      <c r="L31" s="781"/>
      <c r="M31" s="781"/>
      <c r="N31" s="781"/>
      <c r="O31" s="781"/>
      <c r="P31" s="782"/>
      <c r="Q31" s="783">
        <v>102</v>
      </c>
      <c r="R31" s="784"/>
      <c r="S31" s="784"/>
      <c r="T31" s="784"/>
      <c r="U31" s="784"/>
      <c r="V31" s="784">
        <v>74</v>
      </c>
      <c r="W31" s="784"/>
      <c r="X31" s="784"/>
      <c r="Y31" s="784"/>
      <c r="Z31" s="784"/>
      <c r="AA31" s="784">
        <v>28</v>
      </c>
      <c r="AB31" s="784"/>
      <c r="AC31" s="784"/>
      <c r="AD31" s="784"/>
      <c r="AE31" s="785"/>
      <c r="AF31" s="786">
        <v>28</v>
      </c>
      <c r="AG31" s="787"/>
      <c r="AH31" s="787"/>
      <c r="AI31" s="787"/>
      <c r="AJ31" s="788"/>
      <c r="AK31" s="834">
        <v>42</v>
      </c>
      <c r="AL31" s="830"/>
      <c r="AM31" s="830"/>
      <c r="AN31" s="830"/>
      <c r="AO31" s="830"/>
      <c r="AP31" s="830">
        <v>98</v>
      </c>
      <c r="AQ31" s="830"/>
      <c r="AR31" s="830"/>
      <c r="AS31" s="830"/>
      <c r="AT31" s="830"/>
      <c r="AU31" s="830">
        <v>78</v>
      </c>
      <c r="AV31" s="830"/>
      <c r="AW31" s="830"/>
      <c r="AX31" s="830"/>
      <c r="AY31" s="830"/>
      <c r="AZ31" s="831" t="s">
        <v>543</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215</v>
      </c>
      <c r="AG63" s="844"/>
      <c r="AH63" s="844"/>
      <c r="AI63" s="844"/>
      <c r="AJ63" s="845"/>
      <c r="AK63" s="846"/>
      <c r="AL63" s="841"/>
      <c r="AM63" s="841"/>
      <c r="AN63" s="841"/>
      <c r="AO63" s="841"/>
      <c r="AP63" s="844">
        <v>98</v>
      </c>
      <c r="AQ63" s="844"/>
      <c r="AR63" s="844"/>
      <c r="AS63" s="844"/>
      <c r="AT63" s="844"/>
      <c r="AU63" s="844">
        <v>78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544</v>
      </c>
      <c r="C68" s="870"/>
      <c r="D68" s="870"/>
      <c r="E68" s="870"/>
      <c r="F68" s="870"/>
      <c r="G68" s="870"/>
      <c r="H68" s="870"/>
      <c r="I68" s="870"/>
      <c r="J68" s="870"/>
      <c r="K68" s="870"/>
      <c r="L68" s="870"/>
      <c r="M68" s="870"/>
      <c r="N68" s="870"/>
      <c r="O68" s="870"/>
      <c r="P68" s="871"/>
      <c r="Q68" s="872">
        <v>5250</v>
      </c>
      <c r="R68" s="866"/>
      <c r="S68" s="866"/>
      <c r="T68" s="866"/>
      <c r="U68" s="866"/>
      <c r="V68" s="866">
        <v>5104</v>
      </c>
      <c r="W68" s="866"/>
      <c r="X68" s="866"/>
      <c r="Y68" s="866"/>
      <c r="Z68" s="866"/>
      <c r="AA68" s="866">
        <v>146</v>
      </c>
      <c r="AB68" s="866"/>
      <c r="AC68" s="866"/>
      <c r="AD68" s="866"/>
      <c r="AE68" s="866"/>
      <c r="AF68" s="866">
        <v>146</v>
      </c>
      <c r="AG68" s="866"/>
      <c r="AH68" s="866"/>
      <c r="AI68" s="866"/>
      <c r="AJ68" s="866"/>
      <c r="AK68" s="866">
        <v>2418</v>
      </c>
      <c r="AL68" s="866"/>
      <c r="AM68" s="866"/>
      <c r="AN68" s="866"/>
      <c r="AO68" s="866"/>
      <c r="AP68" s="866">
        <v>0</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545</v>
      </c>
      <c r="C69" s="874"/>
      <c r="D69" s="874"/>
      <c r="E69" s="874"/>
      <c r="F69" s="874"/>
      <c r="G69" s="874"/>
      <c r="H69" s="874"/>
      <c r="I69" s="874"/>
      <c r="J69" s="874"/>
      <c r="K69" s="874"/>
      <c r="L69" s="874"/>
      <c r="M69" s="874"/>
      <c r="N69" s="874"/>
      <c r="O69" s="874"/>
      <c r="P69" s="875"/>
      <c r="Q69" s="876">
        <v>1146</v>
      </c>
      <c r="R69" s="830"/>
      <c r="S69" s="830"/>
      <c r="T69" s="830"/>
      <c r="U69" s="830"/>
      <c r="V69" s="830">
        <v>1123</v>
      </c>
      <c r="W69" s="830"/>
      <c r="X69" s="830"/>
      <c r="Y69" s="830"/>
      <c r="Z69" s="830"/>
      <c r="AA69" s="830">
        <v>23</v>
      </c>
      <c r="AB69" s="830"/>
      <c r="AC69" s="830"/>
      <c r="AD69" s="830"/>
      <c r="AE69" s="830"/>
      <c r="AF69" s="830">
        <v>23</v>
      </c>
      <c r="AG69" s="830"/>
      <c r="AH69" s="830"/>
      <c r="AI69" s="830"/>
      <c r="AJ69" s="830"/>
      <c r="AK69" s="830" t="s">
        <v>550</v>
      </c>
      <c r="AL69" s="830"/>
      <c r="AM69" s="830"/>
      <c r="AN69" s="830"/>
      <c r="AO69" s="830"/>
      <c r="AP69" s="830">
        <v>657</v>
      </c>
      <c r="AQ69" s="830"/>
      <c r="AR69" s="830"/>
      <c r="AS69" s="830"/>
      <c r="AT69" s="830"/>
      <c r="AU69" s="830">
        <v>181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546</v>
      </c>
      <c r="C70" s="874"/>
      <c r="D70" s="874"/>
      <c r="E70" s="874"/>
      <c r="F70" s="874"/>
      <c r="G70" s="874"/>
      <c r="H70" s="874"/>
      <c r="I70" s="874"/>
      <c r="J70" s="874"/>
      <c r="K70" s="874"/>
      <c r="L70" s="874"/>
      <c r="M70" s="874"/>
      <c r="N70" s="874"/>
      <c r="O70" s="874"/>
      <c r="P70" s="875"/>
      <c r="Q70" s="876">
        <v>2421</v>
      </c>
      <c r="R70" s="830"/>
      <c r="S70" s="830"/>
      <c r="T70" s="830"/>
      <c r="U70" s="830"/>
      <c r="V70" s="830">
        <v>2180</v>
      </c>
      <c r="W70" s="830"/>
      <c r="X70" s="830"/>
      <c r="Y70" s="830"/>
      <c r="Z70" s="830"/>
      <c r="AA70" s="830">
        <v>241</v>
      </c>
      <c r="AB70" s="830"/>
      <c r="AC70" s="830"/>
      <c r="AD70" s="830"/>
      <c r="AE70" s="830"/>
      <c r="AF70" s="830">
        <v>205</v>
      </c>
      <c r="AG70" s="830"/>
      <c r="AH70" s="830"/>
      <c r="AI70" s="830"/>
      <c r="AJ70" s="830"/>
      <c r="AK70" s="830">
        <v>0</v>
      </c>
      <c r="AL70" s="830"/>
      <c r="AM70" s="830"/>
      <c r="AN70" s="830"/>
      <c r="AO70" s="830"/>
      <c r="AP70" s="830">
        <v>959</v>
      </c>
      <c r="AQ70" s="830"/>
      <c r="AR70" s="830"/>
      <c r="AS70" s="830"/>
      <c r="AT70" s="830"/>
      <c r="AU70" s="830" t="s">
        <v>550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547</v>
      </c>
      <c r="C71" s="874"/>
      <c r="D71" s="874"/>
      <c r="E71" s="874"/>
      <c r="F71" s="874"/>
      <c r="G71" s="874"/>
      <c r="H71" s="874"/>
      <c r="I71" s="874"/>
      <c r="J71" s="874"/>
      <c r="K71" s="874"/>
      <c r="L71" s="874"/>
      <c r="M71" s="874"/>
      <c r="N71" s="874"/>
      <c r="O71" s="874"/>
      <c r="P71" s="875"/>
      <c r="Q71" s="876">
        <v>270</v>
      </c>
      <c r="R71" s="830"/>
      <c r="S71" s="830"/>
      <c r="T71" s="830"/>
      <c r="U71" s="830"/>
      <c r="V71" s="830">
        <v>247</v>
      </c>
      <c r="W71" s="830"/>
      <c r="X71" s="830"/>
      <c r="Y71" s="830"/>
      <c r="Z71" s="830"/>
      <c r="AA71" s="830">
        <v>23</v>
      </c>
      <c r="AB71" s="830"/>
      <c r="AC71" s="830"/>
      <c r="AD71" s="830"/>
      <c r="AE71" s="830"/>
      <c r="AF71" s="830">
        <v>23</v>
      </c>
      <c r="AG71" s="830"/>
      <c r="AH71" s="830"/>
      <c r="AI71" s="830"/>
      <c r="AJ71" s="830"/>
      <c r="AK71" s="830" t="s">
        <v>550</v>
      </c>
      <c r="AL71" s="830"/>
      <c r="AM71" s="830"/>
      <c r="AN71" s="830"/>
      <c r="AO71" s="830"/>
      <c r="AP71" s="830" t="s">
        <v>550</v>
      </c>
      <c r="AQ71" s="830"/>
      <c r="AR71" s="830"/>
      <c r="AS71" s="830"/>
      <c r="AT71" s="830"/>
      <c r="AU71" s="830" t="s">
        <v>550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548</v>
      </c>
      <c r="C72" s="874"/>
      <c r="D72" s="874"/>
      <c r="E72" s="874"/>
      <c r="F72" s="874"/>
      <c r="G72" s="874"/>
      <c r="H72" s="874"/>
      <c r="I72" s="874"/>
      <c r="J72" s="874"/>
      <c r="K72" s="874"/>
      <c r="L72" s="874"/>
      <c r="M72" s="874"/>
      <c r="N72" s="874"/>
      <c r="O72" s="874"/>
      <c r="P72" s="875"/>
      <c r="Q72" s="876">
        <v>315636</v>
      </c>
      <c r="R72" s="830"/>
      <c r="S72" s="830"/>
      <c r="T72" s="830"/>
      <c r="U72" s="830"/>
      <c r="V72" s="830">
        <v>306127</v>
      </c>
      <c r="W72" s="830"/>
      <c r="X72" s="830"/>
      <c r="Y72" s="830"/>
      <c r="Z72" s="830"/>
      <c r="AA72" s="830">
        <v>9509</v>
      </c>
      <c r="AB72" s="830"/>
      <c r="AC72" s="830"/>
      <c r="AD72" s="830"/>
      <c r="AE72" s="830"/>
      <c r="AF72" s="830">
        <v>6033</v>
      </c>
      <c r="AG72" s="830"/>
      <c r="AH72" s="830"/>
      <c r="AI72" s="830"/>
      <c r="AJ72" s="830"/>
      <c r="AK72" s="830" t="s">
        <v>550</v>
      </c>
      <c r="AL72" s="830"/>
      <c r="AM72" s="830"/>
      <c r="AN72" s="830"/>
      <c r="AO72" s="830"/>
      <c r="AP72" s="830" t="s">
        <v>550</v>
      </c>
      <c r="AQ72" s="830"/>
      <c r="AR72" s="830"/>
      <c r="AS72" s="830"/>
      <c r="AT72" s="830"/>
      <c r="AU72" s="830" t="s">
        <v>550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6430</v>
      </c>
      <c r="AG88" s="844"/>
      <c r="AH88" s="844"/>
      <c r="AI88" s="844"/>
      <c r="AJ88" s="844"/>
      <c r="AK88" s="841"/>
      <c r="AL88" s="841"/>
      <c r="AM88" s="841"/>
      <c r="AN88" s="841"/>
      <c r="AO88" s="841"/>
      <c r="AP88" s="844">
        <v>1616</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397018</v>
      </c>
      <c r="AB110" s="900"/>
      <c r="AC110" s="900"/>
      <c r="AD110" s="900"/>
      <c r="AE110" s="901"/>
      <c r="AF110" s="902">
        <v>418786</v>
      </c>
      <c r="AG110" s="900"/>
      <c r="AH110" s="900"/>
      <c r="AI110" s="900"/>
      <c r="AJ110" s="901"/>
      <c r="AK110" s="902">
        <v>439421</v>
      </c>
      <c r="AL110" s="900"/>
      <c r="AM110" s="900"/>
      <c r="AN110" s="900"/>
      <c r="AO110" s="901"/>
      <c r="AP110" s="903">
        <v>21.1</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5785950</v>
      </c>
      <c r="BR110" s="931"/>
      <c r="BS110" s="931"/>
      <c r="BT110" s="931"/>
      <c r="BU110" s="931"/>
      <c r="BV110" s="931">
        <v>5527162</v>
      </c>
      <c r="BW110" s="931"/>
      <c r="BX110" s="931"/>
      <c r="BY110" s="931"/>
      <c r="BZ110" s="931"/>
      <c r="CA110" s="931">
        <v>6022824</v>
      </c>
      <c r="CB110" s="931"/>
      <c r="CC110" s="931"/>
      <c r="CD110" s="931"/>
      <c r="CE110" s="931"/>
      <c r="CF110" s="944">
        <v>289.3</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v>3848</v>
      </c>
      <c r="BR111" s="926"/>
      <c r="BS111" s="926"/>
      <c r="BT111" s="926"/>
      <c r="BU111" s="926"/>
      <c r="BV111" s="926">
        <v>3653</v>
      </c>
      <c r="BW111" s="926"/>
      <c r="BX111" s="926"/>
      <c r="BY111" s="926"/>
      <c r="BZ111" s="926"/>
      <c r="CA111" s="926">
        <v>3422</v>
      </c>
      <c r="CB111" s="926"/>
      <c r="CC111" s="926"/>
      <c r="CD111" s="926"/>
      <c r="CE111" s="926"/>
      <c r="CF111" s="920">
        <v>0.2</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86807</v>
      </c>
      <c r="BR112" s="926"/>
      <c r="BS112" s="926"/>
      <c r="BT112" s="926"/>
      <c r="BU112" s="926"/>
      <c r="BV112" s="926">
        <v>83224</v>
      </c>
      <c r="BW112" s="926"/>
      <c r="BX112" s="926"/>
      <c r="BY112" s="926"/>
      <c r="BZ112" s="926"/>
      <c r="CA112" s="926">
        <v>78204</v>
      </c>
      <c r="CB112" s="926"/>
      <c r="CC112" s="926"/>
      <c r="CD112" s="926"/>
      <c r="CE112" s="926"/>
      <c r="CF112" s="920">
        <v>3.8</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23560</v>
      </c>
      <c r="AB113" s="938"/>
      <c r="AC113" s="938"/>
      <c r="AD113" s="938"/>
      <c r="AE113" s="939"/>
      <c r="AF113" s="940">
        <v>24910</v>
      </c>
      <c r="AG113" s="938"/>
      <c r="AH113" s="938"/>
      <c r="AI113" s="938"/>
      <c r="AJ113" s="939"/>
      <c r="AK113" s="940">
        <v>19729</v>
      </c>
      <c r="AL113" s="938"/>
      <c r="AM113" s="938"/>
      <c r="AN113" s="938"/>
      <c r="AO113" s="939"/>
      <c r="AP113" s="941">
        <v>0.9</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20330</v>
      </c>
      <c r="BR113" s="926"/>
      <c r="BS113" s="926"/>
      <c r="BT113" s="926"/>
      <c r="BU113" s="926"/>
      <c r="BV113" s="926">
        <v>94406</v>
      </c>
      <c r="BW113" s="926"/>
      <c r="BX113" s="926"/>
      <c r="BY113" s="926"/>
      <c r="BZ113" s="926"/>
      <c r="CA113" s="926">
        <v>199671</v>
      </c>
      <c r="CB113" s="926"/>
      <c r="CC113" s="926"/>
      <c r="CD113" s="926"/>
      <c r="CE113" s="926"/>
      <c r="CF113" s="920">
        <v>9.6</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16260</v>
      </c>
      <c r="AB114" s="959"/>
      <c r="AC114" s="959"/>
      <c r="AD114" s="959"/>
      <c r="AE114" s="960"/>
      <c r="AF114" s="961">
        <v>6279</v>
      </c>
      <c r="AG114" s="959"/>
      <c r="AH114" s="959"/>
      <c r="AI114" s="959"/>
      <c r="AJ114" s="960"/>
      <c r="AK114" s="961">
        <v>9566</v>
      </c>
      <c r="AL114" s="959"/>
      <c r="AM114" s="959"/>
      <c r="AN114" s="959"/>
      <c r="AO114" s="960"/>
      <c r="AP114" s="962">
        <v>0.5</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493667</v>
      </c>
      <c r="BR114" s="926"/>
      <c r="BS114" s="926"/>
      <c r="BT114" s="926"/>
      <c r="BU114" s="926"/>
      <c r="BV114" s="926">
        <v>521693</v>
      </c>
      <c r="BW114" s="926"/>
      <c r="BX114" s="926"/>
      <c r="BY114" s="926"/>
      <c r="BZ114" s="926"/>
      <c r="CA114" s="926">
        <v>414080</v>
      </c>
      <c r="CB114" s="926"/>
      <c r="CC114" s="926"/>
      <c r="CD114" s="926"/>
      <c r="CE114" s="926"/>
      <c r="CF114" s="920">
        <v>19.899999999999999</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83</v>
      </c>
      <c r="AB115" s="938"/>
      <c r="AC115" s="938"/>
      <c r="AD115" s="938"/>
      <c r="AE115" s="939"/>
      <c r="AF115" s="940">
        <v>240</v>
      </c>
      <c r="AG115" s="938"/>
      <c r="AH115" s="938"/>
      <c r="AI115" s="938"/>
      <c r="AJ115" s="939"/>
      <c r="AK115" s="940">
        <v>372</v>
      </c>
      <c r="AL115" s="938"/>
      <c r="AM115" s="938"/>
      <c r="AN115" s="938"/>
      <c r="AO115" s="939"/>
      <c r="AP115" s="941">
        <v>0</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436921</v>
      </c>
      <c r="AB117" s="979"/>
      <c r="AC117" s="979"/>
      <c r="AD117" s="979"/>
      <c r="AE117" s="980"/>
      <c r="AF117" s="981">
        <v>450215</v>
      </c>
      <c r="AG117" s="979"/>
      <c r="AH117" s="979"/>
      <c r="AI117" s="979"/>
      <c r="AJ117" s="980"/>
      <c r="AK117" s="981">
        <v>469088</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6390602</v>
      </c>
      <c r="BR119" s="1000"/>
      <c r="BS119" s="1000"/>
      <c r="BT119" s="1000"/>
      <c r="BU119" s="1000"/>
      <c r="BV119" s="1000">
        <v>6230138</v>
      </c>
      <c r="BW119" s="1000"/>
      <c r="BX119" s="1000"/>
      <c r="BY119" s="1000"/>
      <c r="BZ119" s="1000"/>
      <c r="CA119" s="1000">
        <v>6718201</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3848</v>
      </c>
      <c r="DH119" s="986"/>
      <c r="DI119" s="986"/>
      <c r="DJ119" s="986"/>
      <c r="DK119" s="987"/>
      <c r="DL119" s="985">
        <v>3653</v>
      </c>
      <c r="DM119" s="986"/>
      <c r="DN119" s="986"/>
      <c r="DO119" s="986"/>
      <c r="DP119" s="987"/>
      <c r="DQ119" s="985">
        <v>3422</v>
      </c>
      <c r="DR119" s="986"/>
      <c r="DS119" s="986"/>
      <c r="DT119" s="986"/>
      <c r="DU119" s="987"/>
      <c r="DV119" s="988">
        <v>0.2</v>
      </c>
      <c r="DW119" s="989"/>
      <c r="DX119" s="989"/>
      <c r="DY119" s="989"/>
      <c r="DZ119" s="990"/>
    </row>
    <row r="120" spans="1:130" s="230" customFormat="1" ht="26.25" customHeight="1">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3266242</v>
      </c>
      <c r="BR120" s="931"/>
      <c r="BS120" s="931"/>
      <c r="BT120" s="931"/>
      <c r="BU120" s="931"/>
      <c r="BV120" s="931">
        <v>4522107</v>
      </c>
      <c r="BW120" s="931"/>
      <c r="BX120" s="931"/>
      <c r="BY120" s="931"/>
      <c r="BZ120" s="931"/>
      <c r="CA120" s="931">
        <v>5312739</v>
      </c>
      <c r="CB120" s="931"/>
      <c r="CC120" s="931"/>
      <c r="CD120" s="931"/>
      <c r="CE120" s="931"/>
      <c r="CF120" s="944">
        <v>255.2</v>
      </c>
      <c r="CG120" s="945"/>
      <c r="CH120" s="945"/>
      <c r="CI120" s="945"/>
      <c r="CJ120" s="945"/>
      <c r="CK120" s="1006" t="s">
        <v>443</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86807</v>
      </c>
      <c r="DH120" s="931"/>
      <c r="DI120" s="931"/>
      <c r="DJ120" s="931"/>
      <c r="DK120" s="931"/>
      <c r="DL120" s="931">
        <v>83224</v>
      </c>
      <c r="DM120" s="931"/>
      <c r="DN120" s="931"/>
      <c r="DO120" s="931"/>
      <c r="DP120" s="931"/>
      <c r="DQ120" s="931">
        <v>78204</v>
      </c>
      <c r="DR120" s="931"/>
      <c r="DS120" s="931"/>
      <c r="DT120" s="931"/>
      <c r="DU120" s="931"/>
      <c r="DV120" s="932">
        <v>3.8</v>
      </c>
      <c r="DW120" s="932"/>
      <c r="DX120" s="932"/>
      <c r="DY120" s="932"/>
      <c r="DZ120" s="933"/>
    </row>
    <row r="121" spans="1:130" s="230" customFormat="1" ht="26.25" customHeight="1">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v>12212</v>
      </c>
      <c r="BR121" s="926"/>
      <c r="BS121" s="926"/>
      <c r="BT121" s="926"/>
      <c r="BU121" s="926"/>
      <c r="BV121" s="926">
        <v>10742</v>
      </c>
      <c r="BW121" s="926"/>
      <c r="BX121" s="926"/>
      <c r="BY121" s="926"/>
      <c r="BZ121" s="926"/>
      <c r="CA121" s="926">
        <v>9272</v>
      </c>
      <c r="CB121" s="926"/>
      <c r="CC121" s="926"/>
      <c r="CD121" s="926"/>
      <c r="CE121" s="926"/>
      <c r="CF121" s="920">
        <v>0.4</v>
      </c>
      <c r="CG121" s="921"/>
      <c r="CH121" s="921"/>
      <c r="CI121" s="921"/>
      <c r="CJ121" s="921"/>
      <c r="CK121" s="1009"/>
      <c r="CL121" s="1010"/>
      <c r="CM121" s="1010"/>
      <c r="CN121" s="1010"/>
      <c r="CO121" s="1011"/>
      <c r="CP121" s="1019" t="s">
        <v>389</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4203830</v>
      </c>
      <c r="BR122" s="1000"/>
      <c r="BS122" s="1000"/>
      <c r="BT122" s="1000"/>
      <c r="BU122" s="1000"/>
      <c r="BV122" s="1000">
        <v>5687807</v>
      </c>
      <c r="BW122" s="1000"/>
      <c r="BX122" s="1000"/>
      <c r="BY122" s="1000"/>
      <c r="BZ122" s="1000"/>
      <c r="CA122" s="1000">
        <v>4292019</v>
      </c>
      <c r="CB122" s="1000"/>
      <c r="CC122" s="1000"/>
      <c r="CD122" s="1000"/>
      <c r="CE122" s="1000"/>
      <c r="CF122" s="1017">
        <v>206.2</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3">
        <v>7482284</v>
      </c>
      <c r="BR123" s="1064"/>
      <c r="BS123" s="1064"/>
      <c r="BT123" s="1064"/>
      <c r="BU123" s="1064"/>
      <c r="BV123" s="1064">
        <v>10220656</v>
      </c>
      <c r="BW123" s="1064"/>
      <c r="BX123" s="1064"/>
      <c r="BY123" s="1064"/>
      <c r="BZ123" s="1064"/>
      <c r="CA123" s="1064">
        <v>9614030</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83</v>
      </c>
      <c r="AB126" s="959"/>
      <c r="AC126" s="959"/>
      <c r="AD126" s="959"/>
      <c r="AE126" s="960"/>
      <c r="AF126" s="961">
        <v>240</v>
      </c>
      <c r="AG126" s="959"/>
      <c r="AH126" s="959"/>
      <c r="AI126" s="959"/>
      <c r="AJ126" s="960"/>
      <c r="AK126" s="961">
        <v>372</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v>988</v>
      </c>
      <c r="AB128" s="1046"/>
      <c r="AC128" s="1046"/>
      <c r="AD128" s="1046"/>
      <c r="AE128" s="1047"/>
      <c r="AF128" s="1048">
        <v>1562</v>
      </c>
      <c r="AG128" s="1046"/>
      <c r="AH128" s="1046"/>
      <c r="AI128" s="1046"/>
      <c r="AJ128" s="1047"/>
      <c r="AK128" s="1048">
        <v>1579</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2529358</v>
      </c>
      <c r="AB129" s="959"/>
      <c r="AC129" s="959"/>
      <c r="AD129" s="959"/>
      <c r="AE129" s="960"/>
      <c r="AF129" s="961">
        <v>2415364</v>
      </c>
      <c r="AG129" s="959"/>
      <c r="AH129" s="959"/>
      <c r="AI129" s="959"/>
      <c r="AJ129" s="960"/>
      <c r="AK129" s="961">
        <v>2384462</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303038</v>
      </c>
      <c r="AB130" s="959"/>
      <c r="AC130" s="959"/>
      <c r="AD130" s="959"/>
      <c r="AE130" s="960"/>
      <c r="AF130" s="961">
        <v>298940</v>
      </c>
      <c r="AG130" s="959"/>
      <c r="AH130" s="959"/>
      <c r="AI130" s="959"/>
      <c r="AJ130" s="960"/>
      <c r="AK130" s="961">
        <v>302640</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6.9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2226320</v>
      </c>
      <c r="AB131" s="986"/>
      <c r="AC131" s="986"/>
      <c r="AD131" s="986"/>
      <c r="AE131" s="987"/>
      <c r="AF131" s="985">
        <v>2116424</v>
      </c>
      <c r="AG131" s="986"/>
      <c r="AH131" s="986"/>
      <c r="AI131" s="986"/>
      <c r="AJ131" s="987"/>
      <c r="AK131" s="985">
        <v>2081822</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5.9692676699999998</v>
      </c>
      <c r="AB132" s="1097"/>
      <c r="AC132" s="1097"/>
      <c r="AD132" s="1097"/>
      <c r="AE132" s="1098"/>
      <c r="AF132" s="1099">
        <v>7.0738661059999997</v>
      </c>
      <c r="AG132" s="1097"/>
      <c r="AH132" s="1097"/>
      <c r="AI132" s="1097"/>
      <c r="AJ132" s="1098"/>
      <c r="AK132" s="1099">
        <v>7.9194570909999999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5.4</v>
      </c>
      <c r="AB133" s="1080"/>
      <c r="AC133" s="1080"/>
      <c r="AD133" s="1080"/>
      <c r="AE133" s="1081"/>
      <c r="AF133" s="1079">
        <v>6</v>
      </c>
      <c r="AG133" s="1080"/>
      <c r="AH133" s="1080"/>
      <c r="AI133" s="1080"/>
      <c r="AJ133" s="1081"/>
      <c r="AK133" s="1079">
        <v>6.9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uDsDTTzkRypuNjwA87vNcoykozS0TeulDSmX7YbTezidD2evsECkUWyaUaKcieQA7PnsdG23b0/DAfGBZ5m/A==" saltValue="ny3biCm3oEjD1r8mg+3Z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61" zoomScaleNormal="85" zoomScaleSheetLayoutView="100" workbookViewId="0"/>
  </sheetViews>
  <sheetFormatPr defaultColWidth="0" defaultRowHeight="13.5" customHeight="1" zeroHeight="1"/>
  <cols>
    <col min="1" max="120" width="2.7265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473</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NkZNPtlWwLtGFaot1T60/Jw4t//tLsmIajv9PO2Gdsbb63RnfRwAJU7uKvRE2UhFVLp8BgS+WawcvSY+1xTyag==" saltValue="iyH8IeqE7gm81DluG59R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58" zoomScaleNormal="10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KLr/1zrfVfRBWcdFD/vxL/Lo3KD8K0bjd4GIY4JU71njZEU5dgRAjtWcfXfbSjPhuUY7Idf/lL53kTDz2NDVg==" saltValue="PK2uN+EYVTZTzyDSUAHs8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7"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705375</v>
      </c>
      <c r="AP9" s="281">
        <v>253186</v>
      </c>
      <c r="AQ9" s="282">
        <v>217348</v>
      </c>
      <c r="AR9" s="283">
        <v>16.5</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82373</v>
      </c>
      <c r="AP10" s="284">
        <v>29567</v>
      </c>
      <c r="AQ10" s="285">
        <v>32038</v>
      </c>
      <c r="AR10" s="286">
        <v>-7.7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t="s">
        <v>484</v>
      </c>
      <c r="AP11" s="284" t="s">
        <v>484</v>
      </c>
      <c r="AQ11" s="285">
        <v>835</v>
      </c>
      <c r="AR11" s="286" t="s">
        <v>484</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484</v>
      </c>
      <c r="AP12" s="284" t="s">
        <v>484</v>
      </c>
      <c r="AQ12" s="285" t="s">
        <v>484</v>
      </c>
      <c r="AR12" s="286" t="s">
        <v>484</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49739</v>
      </c>
      <c r="AP13" s="284">
        <v>17853</v>
      </c>
      <c r="AQ13" s="285">
        <v>7824</v>
      </c>
      <c r="AR13" s="286">
        <v>128.19999999999999</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38191</v>
      </c>
      <c r="AP14" s="284">
        <v>13708</v>
      </c>
      <c r="AQ14" s="285">
        <v>4511</v>
      </c>
      <c r="AR14" s="286">
        <v>203.9</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-12360</v>
      </c>
      <c r="AP15" s="284">
        <v>-4436</v>
      </c>
      <c r="AQ15" s="285">
        <v>-13520</v>
      </c>
      <c r="AR15" s="286">
        <v>-67.2</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863318</v>
      </c>
      <c r="AP16" s="284">
        <v>309877</v>
      </c>
      <c r="AQ16" s="285">
        <v>249036</v>
      </c>
      <c r="AR16" s="286">
        <v>24.4</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27.28</v>
      </c>
      <c r="AP21" s="298">
        <v>21</v>
      </c>
      <c r="AQ21" s="299">
        <v>6.28</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92.4</v>
      </c>
      <c r="AP22" s="303">
        <v>95.5</v>
      </c>
      <c r="AQ22" s="304">
        <v>-3.1</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c r="A27" s="309"/>
      <c r="AO27" s="262"/>
      <c r="AP27" s="262"/>
      <c r="AQ27" s="262"/>
      <c r="AR27" s="262"/>
      <c r="AS27" s="262"/>
      <c r="AT27" s="262"/>
    </row>
    <row r="28" spans="1:46" ht="16.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439421</v>
      </c>
      <c r="AP32" s="312">
        <v>157725</v>
      </c>
      <c r="AQ32" s="313">
        <v>141939</v>
      </c>
      <c r="AR32" s="314">
        <v>11.1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484</v>
      </c>
      <c r="AP33" s="312" t="s">
        <v>484</v>
      </c>
      <c r="AQ33" s="313" t="s">
        <v>484</v>
      </c>
      <c r="AR33" s="314" t="s">
        <v>484</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484</v>
      </c>
      <c r="AP34" s="312" t="s">
        <v>484</v>
      </c>
      <c r="AQ34" s="313" t="s">
        <v>484</v>
      </c>
      <c r="AR34" s="314" t="s">
        <v>484</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19729</v>
      </c>
      <c r="AP35" s="312">
        <v>7081</v>
      </c>
      <c r="AQ35" s="313">
        <v>33103</v>
      </c>
      <c r="AR35" s="314">
        <v>-78.599999999999994</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9566</v>
      </c>
      <c r="AP36" s="312">
        <v>3434</v>
      </c>
      <c r="AQ36" s="313">
        <v>3141</v>
      </c>
      <c r="AR36" s="314">
        <v>9.3000000000000007</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v>372</v>
      </c>
      <c r="AP37" s="312">
        <v>134</v>
      </c>
      <c r="AQ37" s="313">
        <v>429</v>
      </c>
      <c r="AR37" s="314">
        <v>-68.8</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484</v>
      </c>
      <c r="AP38" s="315" t="s">
        <v>484</v>
      </c>
      <c r="AQ38" s="316">
        <v>16</v>
      </c>
      <c r="AR38" s="304" t="s">
        <v>484</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v>-1579</v>
      </c>
      <c r="AP39" s="312">
        <v>-567</v>
      </c>
      <c r="AQ39" s="313">
        <v>-2776</v>
      </c>
      <c r="AR39" s="314">
        <v>-79.599999999999994</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-302640</v>
      </c>
      <c r="AP40" s="312">
        <v>-108629</v>
      </c>
      <c r="AQ40" s="313">
        <v>-127875</v>
      </c>
      <c r="AR40" s="314">
        <v>-15.1</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164869</v>
      </c>
      <c r="AP41" s="312">
        <v>59178</v>
      </c>
      <c r="AQ41" s="313">
        <v>47977</v>
      </c>
      <c r="AR41" s="314">
        <v>23.3</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1354134</v>
      </c>
      <c r="AN51" s="334">
        <v>377722</v>
      </c>
      <c r="AO51" s="335">
        <v>71.099999999999994</v>
      </c>
      <c r="AP51" s="336">
        <v>264232</v>
      </c>
      <c r="AQ51" s="337">
        <v>15.8</v>
      </c>
      <c r="AR51" s="338">
        <v>55.3</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709088</v>
      </c>
      <c r="AN52" s="342">
        <v>197793</v>
      </c>
      <c r="AO52" s="343">
        <v>73.5</v>
      </c>
      <c r="AP52" s="344">
        <v>133959</v>
      </c>
      <c r="AQ52" s="345">
        <v>13.9</v>
      </c>
      <c r="AR52" s="346">
        <v>59.6</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924005</v>
      </c>
      <c r="AN53" s="334">
        <v>274348</v>
      </c>
      <c r="AO53" s="335">
        <v>-27.4</v>
      </c>
      <c r="AP53" s="336">
        <v>263613</v>
      </c>
      <c r="AQ53" s="337">
        <v>-0.2</v>
      </c>
      <c r="AR53" s="338">
        <v>-27.2</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435808</v>
      </c>
      <c r="AN54" s="342">
        <v>129397</v>
      </c>
      <c r="AO54" s="343">
        <v>-34.6</v>
      </c>
      <c r="AP54" s="344">
        <v>128823</v>
      </c>
      <c r="AQ54" s="345">
        <v>-3.8</v>
      </c>
      <c r="AR54" s="346">
        <v>-30.8</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1589621</v>
      </c>
      <c r="AN55" s="334">
        <v>493824</v>
      </c>
      <c r="AO55" s="335">
        <v>80</v>
      </c>
      <c r="AP55" s="336">
        <v>330026</v>
      </c>
      <c r="AQ55" s="337">
        <v>25.2</v>
      </c>
      <c r="AR55" s="338">
        <v>54.8</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517474</v>
      </c>
      <c r="AN56" s="342">
        <v>160756</v>
      </c>
      <c r="AO56" s="343">
        <v>24.2</v>
      </c>
      <c r="AP56" s="344">
        <v>141075</v>
      </c>
      <c r="AQ56" s="345">
        <v>9.5</v>
      </c>
      <c r="AR56" s="346">
        <v>14.7</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522029</v>
      </c>
      <c r="AN57" s="334">
        <v>176480</v>
      </c>
      <c r="AO57" s="335">
        <v>-64.3</v>
      </c>
      <c r="AP57" s="336">
        <v>278179</v>
      </c>
      <c r="AQ57" s="337">
        <v>-15.7</v>
      </c>
      <c r="AR57" s="338">
        <v>-48.6</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211067</v>
      </c>
      <c r="AN58" s="342">
        <v>71355</v>
      </c>
      <c r="AO58" s="343">
        <v>-55.6</v>
      </c>
      <c r="AP58" s="344">
        <v>122182</v>
      </c>
      <c r="AQ58" s="345">
        <v>-13.4</v>
      </c>
      <c r="AR58" s="346">
        <v>-42.2</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3249865</v>
      </c>
      <c r="AN59" s="334">
        <v>1166499</v>
      </c>
      <c r="AO59" s="335">
        <v>561</v>
      </c>
      <c r="AP59" s="336">
        <v>283153</v>
      </c>
      <c r="AQ59" s="337">
        <v>1.8</v>
      </c>
      <c r="AR59" s="338">
        <v>559.20000000000005</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305266</v>
      </c>
      <c r="AN60" s="342">
        <v>109571</v>
      </c>
      <c r="AO60" s="343">
        <v>53.6</v>
      </c>
      <c r="AP60" s="344">
        <v>127593</v>
      </c>
      <c r="AQ60" s="345">
        <v>4.4000000000000004</v>
      </c>
      <c r="AR60" s="346">
        <v>49.2</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1527931</v>
      </c>
      <c r="AN61" s="349">
        <v>497775</v>
      </c>
      <c r="AO61" s="350">
        <v>124.1</v>
      </c>
      <c r="AP61" s="351">
        <v>283841</v>
      </c>
      <c r="AQ61" s="352">
        <v>5.4</v>
      </c>
      <c r="AR61" s="338">
        <v>118.7</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435741</v>
      </c>
      <c r="AN62" s="342">
        <v>133774</v>
      </c>
      <c r="AO62" s="343">
        <v>12.2</v>
      </c>
      <c r="AP62" s="344">
        <v>130726</v>
      </c>
      <c r="AQ62" s="345">
        <v>2.1</v>
      </c>
      <c r="AR62" s="346">
        <v>10.1</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LrwB8EOb1LuD9MIgzNWxJzta0UbpxE7Lqqj9MuWJut5Zkl4BdCQ03xgF7IwUZlKroXCjENNbIAsJy3SKO+XGHg==" saltValue="RSuS9aHxNyYfiCOI4uHq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Normal="10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473</v>
      </c>
    </row>
    <row r="120" spans="125:125" ht="13.5" hidden="1" customHeight="1"/>
    <row r="121" spans="125:125" ht="13.5" hidden="1" customHeight="1">
      <c r="DU121" s="259"/>
    </row>
  </sheetData>
  <sheetProtection algorithmName="SHA-512" hashValue="Mgr9w2nuktnHtbLlW+CXQ0joRk1UuF5WCa2LoT/Ul0T74revTqCQyk+D1zHbQ57wYKxgvr+XmtYEBeZXBssL4g==" saltValue="vE/GFR9Rlr/kEdU72QGl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473</v>
      </c>
    </row>
  </sheetData>
  <sheetProtection algorithmName="SHA-512" hashValue="sDe3yz5wCoLy0O75g5DyateLfUEc6rrAlxAY6CAIZPawumvAeuRFLG69FrA5y4Dm2plO75xoOT1C+DXwT31n5w==" saltValue="GQceT5oowIi6KhABOyDR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51.1</v>
      </c>
      <c r="G47" s="12">
        <v>48.39</v>
      </c>
      <c r="H47" s="12">
        <v>42.38</v>
      </c>
      <c r="I47" s="12">
        <v>46.51</v>
      </c>
      <c r="J47" s="13">
        <v>51.37</v>
      </c>
    </row>
    <row r="48" spans="2:10" ht="57.75" customHeight="1">
      <c r="B48" s="14"/>
      <c r="C48" s="1141" t="s">
        <v>4</v>
      </c>
      <c r="D48" s="1141"/>
      <c r="E48" s="1142"/>
      <c r="F48" s="15">
        <v>7.4</v>
      </c>
      <c r="G48" s="16">
        <v>10.07</v>
      </c>
      <c r="H48" s="16">
        <v>34.67</v>
      </c>
      <c r="I48" s="16">
        <v>33.39</v>
      </c>
      <c r="J48" s="17">
        <v>23.08</v>
      </c>
    </row>
    <row r="49" spans="2:10" ht="57.75" customHeight="1" thickBot="1">
      <c r="B49" s="18"/>
      <c r="C49" s="1143" t="s">
        <v>5</v>
      </c>
      <c r="D49" s="1143"/>
      <c r="E49" s="1144"/>
      <c r="F49" s="19" t="s">
        <v>528</v>
      </c>
      <c r="G49" s="20">
        <v>3.1</v>
      </c>
      <c r="H49" s="20">
        <v>23.77</v>
      </c>
      <c r="I49" s="20" t="s">
        <v>529</v>
      </c>
      <c r="J49" s="21" t="s">
        <v>530</v>
      </c>
    </row>
    <row r="50" spans="2:10" ht="13"/>
  </sheetData>
  <sheetProtection algorithmName="SHA-512" hashValue="HD7aKbDU9MRFRm0JWNH12y1ChqxBG/ssnbJrd7niqOdesbja/3cUtBsygc93hcMI6iZii9Lohqd3DIebq/Teyg==" saltValue="NaXQJ0DYY+rzFLTJW1DN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531</v>
      </c>
      <c r="D34" s="1151"/>
      <c r="E34" s="1152"/>
      <c r="F34" s="32">
        <v>7.4</v>
      </c>
      <c r="G34" s="33">
        <v>10.07</v>
      </c>
      <c r="H34" s="33">
        <v>34.67</v>
      </c>
      <c r="I34" s="33">
        <v>33.380000000000003</v>
      </c>
      <c r="J34" s="34">
        <v>23.08</v>
      </c>
      <c r="K34" s="22"/>
      <c r="L34" s="22"/>
      <c r="M34" s="22"/>
      <c r="N34" s="22"/>
      <c r="O34" s="22"/>
      <c r="P34" s="22"/>
    </row>
    <row r="35" spans="1:16" ht="39" customHeight="1">
      <c r="A35" s="22"/>
      <c r="B35" s="35"/>
      <c r="C35" s="1145" t="s">
        <v>532</v>
      </c>
      <c r="D35" s="1146"/>
      <c r="E35" s="1147"/>
      <c r="F35" s="36">
        <v>0.92</v>
      </c>
      <c r="G35" s="37">
        <v>2.4</v>
      </c>
      <c r="H35" s="37">
        <v>1.66</v>
      </c>
      <c r="I35" s="37">
        <v>2.4500000000000002</v>
      </c>
      <c r="J35" s="38">
        <v>5.03</v>
      </c>
      <c r="K35" s="22"/>
      <c r="L35" s="22"/>
      <c r="M35" s="22"/>
      <c r="N35" s="22"/>
      <c r="O35" s="22"/>
      <c r="P35" s="22"/>
    </row>
    <row r="36" spans="1:16" ht="39" customHeight="1">
      <c r="A36" s="22"/>
      <c r="B36" s="35"/>
      <c r="C36" s="1145" t="s">
        <v>533</v>
      </c>
      <c r="D36" s="1146"/>
      <c r="E36" s="1147"/>
      <c r="F36" s="36">
        <v>2.27</v>
      </c>
      <c r="G36" s="37">
        <v>3</v>
      </c>
      <c r="H36" s="37">
        <v>2.4</v>
      </c>
      <c r="I36" s="37">
        <v>3.14</v>
      </c>
      <c r="J36" s="38">
        <v>2.83</v>
      </c>
      <c r="K36" s="22"/>
      <c r="L36" s="22"/>
      <c r="M36" s="22"/>
      <c r="N36" s="22"/>
      <c r="O36" s="22"/>
      <c r="P36" s="22"/>
    </row>
    <row r="37" spans="1:16" ht="39" customHeight="1">
      <c r="A37" s="22"/>
      <c r="B37" s="35"/>
      <c r="C37" s="1145" t="s">
        <v>534</v>
      </c>
      <c r="D37" s="1146"/>
      <c r="E37" s="1147"/>
      <c r="F37" s="36">
        <v>0.25</v>
      </c>
      <c r="G37" s="37">
        <v>0.86</v>
      </c>
      <c r="H37" s="37">
        <v>0.75</v>
      </c>
      <c r="I37" s="37">
        <v>1.48</v>
      </c>
      <c r="J37" s="38">
        <v>1.1599999999999999</v>
      </c>
      <c r="K37" s="22"/>
      <c r="L37" s="22"/>
      <c r="M37" s="22"/>
      <c r="N37" s="22"/>
      <c r="O37" s="22"/>
      <c r="P37" s="22"/>
    </row>
    <row r="38" spans="1:16" ht="39" customHeight="1">
      <c r="A38" s="22"/>
      <c r="B38" s="35"/>
      <c r="C38" s="1145" t="s">
        <v>535</v>
      </c>
      <c r="D38" s="1146"/>
      <c r="E38" s="1147"/>
      <c r="F38" s="36">
        <v>0</v>
      </c>
      <c r="G38" s="37">
        <v>0</v>
      </c>
      <c r="H38" s="37">
        <v>0</v>
      </c>
      <c r="I38" s="37">
        <v>0</v>
      </c>
      <c r="J38" s="38">
        <v>0</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536</v>
      </c>
      <c r="D42" s="1146"/>
      <c r="E42" s="1147"/>
      <c r="F42" s="36" t="s">
        <v>484</v>
      </c>
      <c r="G42" s="37" t="s">
        <v>484</v>
      </c>
      <c r="H42" s="37" t="s">
        <v>484</v>
      </c>
      <c r="I42" s="37" t="s">
        <v>484</v>
      </c>
      <c r="J42" s="38" t="s">
        <v>484</v>
      </c>
      <c r="K42" s="22"/>
      <c r="L42" s="22"/>
      <c r="M42" s="22"/>
      <c r="N42" s="22"/>
      <c r="O42" s="22"/>
      <c r="P42" s="22"/>
    </row>
    <row r="43" spans="1:16" ht="39" customHeight="1" thickBot="1">
      <c r="A43" s="22"/>
      <c r="B43" s="40"/>
      <c r="C43" s="1148" t="s">
        <v>537</v>
      </c>
      <c r="D43" s="1149"/>
      <c r="E43" s="1150"/>
      <c r="F43" s="41" t="s">
        <v>484</v>
      </c>
      <c r="G43" s="42" t="s">
        <v>484</v>
      </c>
      <c r="H43" s="42" t="s">
        <v>484</v>
      </c>
      <c r="I43" s="42" t="s">
        <v>484</v>
      </c>
      <c r="J43" s="43" t="s">
        <v>484</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G68PZzdYLWuEttZbFaR1/FKYs+s8AoQnC43gV4KJr3k3OFpzvuteXdslQS9yJS1a4NF2bpZQGf/g4M4WUhzJrQ==" saltValue="UPG0/V4EgxLmDDL8mk3W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8"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53" t="s">
        <v>9</v>
      </c>
      <c r="C45" s="1154"/>
      <c r="D45" s="58"/>
      <c r="E45" s="1159" t="s">
        <v>10</v>
      </c>
      <c r="F45" s="1159"/>
      <c r="G45" s="1159"/>
      <c r="H45" s="1159"/>
      <c r="I45" s="1159"/>
      <c r="J45" s="1160"/>
      <c r="K45" s="59">
        <v>352</v>
      </c>
      <c r="L45" s="60">
        <v>364</v>
      </c>
      <c r="M45" s="60">
        <v>397</v>
      </c>
      <c r="N45" s="60">
        <v>419</v>
      </c>
      <c r="O45" s="61">
        <v>439</v>
      </c>
      <c r="P45" s="48"/>
      <c r="Q45" s="48"/>
      <c r="R45" s="48"/>
      <c r="S45" s="48"/>
      <c r="T45" s="48"/>
      <c r="U45" s="48"/>
    </row>
    <row r="46" spans="1:21" ht="30.75" customHeight="1">
      <c r="A46" s="48"/>
      <c r="B46" s="1155"/>
      <c r="C46" s="1156"/>
      <c r="D46" s="62"/>
      <c r="E46" s="1161" t="s">
        <v>11</v>
      </c>
      <c r="F46" s="1161"/>
      <c r="G46" s="1161"/>
      <c r="H46" s="1161"/>
      <c r="I46" s="1161"/>
      <c r="J46" s="1162"/>
      <c r="K46" s="63" t="s">
        <v>484</v>
      </c>
      <c r="L46" s="64" t="s">
        <v>484</v>
      </c>
      <c r="M46" s="64" t="s">
        <v>484</v>
      </c>
      <c r="N46" s="64" t="s">
        <v>484</v>
      </c>
      <c r="O46" s="65" t="s">
        <v>484</v>
      </c>
      <c r="P46" s="48"/>
      <c r="Q46" s="48"/>
      <c r="R46" s="48"/>
      <c r="S46" s="48"/>
      <c r="T46" s="48"/>
      <c r="U46" s="48"/>
    </row>
    <row r="47" spans="1:21" ht="30.75" customHeight="1">
      <c r="A47" s="48"/>
      <c r="B47" s="1155"/>
      <c r="C47" s="1156"/>
      <c r="D47" s="62"/>
      <c r="E47" s="1161" t="s">
        <v>12</v>
      </c>
      <c r="F47" s="1161"/>
      <c r="G47" s="1161"/>
      <c r="H47" s="1161"/>
      <c r="I47" s="1161"/>
      <c r="J47" s="1162"/>
      <c r="K47" s="63" t="s">
        <v>484</v>
      </c>
      <c r="L47" s="64" t="s">
        <v>484</v>
      </c>
      <c r="M47" s="64" t="s">
        <v>484</v>
      </c>
      <c r="N47" s="64" t="s">
        <v>484</v>
      </c>
      <c r="O47" s="65" t="s">
        <v>484</v>
      </c>
      <c r="P47" s="48"/>
      <c r="Q47" s="48"/>
      <c r="R47" s="48"/>
      <c r="S47" s="48"/>
      <c r="T47" s="48"/>
      <c r="U47" s="48"/>
    </row>
    <row r="48" spans="1:21" ht="30.75" customHeight="1">
      <c r="A48" s="48"/>
      <c r="B48" s="1155"/>
      <c r="C48" s="1156"/>
      <c r="D48" s="62"/>
      <c r="E48" s="1161" t="s">
        <v>13</v>
      </c>
      <c r="F48" s="1161"/>
      <c r="G48" s="1161"/>
      <c r="H48" s="1161"/>
      <c r="I48" s="1161"/>
      <c r="J48" s="1162"/>
      <c r="K48" s="63">
        <v>19</v>
      </c>
      <c r="L48" s="64">
        <v>17</v>
      </c>
      <c r="M48" s="64">
        <v>24</v>
      </c>
      <c r="N48" s="64">
        <v>25</v>
      </c>
      <c r="O48" s="65">
        <v>20</v>
      </c>
      <c r="P48" s="48"/>
      <c r="Q48" s="48"/>
      <c r="R48" s="48"/>
      <c r="S48" s="48"/>
      <c r="T48" s="48"/>
      <c r="U48" s="48"/>
    </row>
    <row r="49" spans="1:21" ht="30.75" customHeight="1">
      <c r="A49" s="48"/>
      <c r="B49" s="1155"/>
      <c r="C49" s="1156"/>
      <c r="D49" s="62"/>
      <c r="E49" s="1161" t="s">
        <v>14</v>
      </c>
      <c r="F49" s="1161"/>
      <c r="G49" s="1161"/>
      <c r="H49" s="1161"/>
      <c r="I49" s="1161"/>
      <c r="J49" s="1162"/>
      <c r="K49" s="63">
        <v>14</v>
      </c>
      <c r="L49" s="64">
        <v>15</v>
      </c>
      <c r="M49" s="64">
        <v>16</v>
      </c>
      <c r="N49" s="64">
        <v>6</v>
      </c>
      <c r="O49" s="65">
        <v>10</v>
      </c>
      <c r="P49" s="48"/>
      <c r="Q49" s="48"/>
      <c r="R49" s="48"/>
      <c r="S49" s="48"/>
      <c r="T49" s="48"/>
      <c r="U49" s="48"/>
    </row>
    <row r="50" spans="1:21" ht="30.75" customHeight="1">
      <c r="A50" s="48"/>
      <c r="B50" s="1155"/>
      <c r="C50" s="1156"/>
      <c r="D50" s="62"/>
      <c r="E50" s="1161" t="s">
        <v>15</v>
      </c>
      <c r="F50" s="1161"/>
      <c r="G50" s="1161"/>
      <c r="H50" s="1161"/>
      <c r="I50" s="1161"/>
      <c r="J50" s="1162"/>
      <c r="K50" s="63" t="s">
        <v>484</v>
      </c>
      <c r="L50" s="64">
        <v>0</v>
      </c>
      <c r="M50" s="64">
        <v>0</v>
      </c>
      <c r="N50" s="64">
        <v>0</v>
      </c>
      <c r="O50" s="65">
        <v>0</v>
      </c>
      <c r="P50" s="48"/>
      <c r="Q50" s="48"/>
      <c r="R50" s="48"/>
      <c r="S50" s="48"/>
      <c r="T50" s="48"/>
      <c r="U50" s="48"/>
    </row>
    <row r="51" spans="1:21" ht="30.75" customHeight="1">
      <c r="A51" s="48"/>
      <c r="B51" s="1157"/>
      <c r="C51" s="1158"/>
      <c r="D51" s="66"/>
      <c r="E51" s="1161" t="s">
        <v>16</v>
      </c>
      <c r="F51" s="1161"/>
      <c r="G51" s="1161"/>
      <c r="H51" s="1161"/>
      <c r="I51" s="1161"/>
      <c r="J51" s="1162"/>
      <c r="K51" s="63" t="s">
        <v>484</v>
      </c>
      <c r="L51" s="64" t="s">
        <v>484</v>
      </c>
      <c r="M51" s="64" t="s">
        <v>484</v>
      </c>
      <c r="N51" s="64" t="s">
        <v>484</v>
      </c>
      <c r="O51" s="65" t="s">
        <v>484</v>
      </c>
      <c r="P51" s="48"/>
      <c r="Q51" s="48"/>
      <c r="R51" s="48"/>
      <c r="S51" s="48"/>
      <c r="T51" s="48"/>
      <c r="U51" s="48"/>
    </row>
    <row r="52" spans="1:21" ht="30.75" customHeight="1">
      <c r="A52" s="48"/>
      <c r="B52" s="1163" t="s">
        <v>17</v>
      </c>
      <c r="C52" s="1164"/>
      <c r="D52" s="66"/>
      <c r="E52" s="1161" t="s">
        <v>18</v>
      </c>
      <c r="F52" s="1161"/>
      <c r="G52" s="1161"/>
      <c r="H52" s="1161"/>
      <c r="I52" s="1161"/>
      <c r="J52" s="1162"/>
      <c r="K52" s="63">
        <v>285</v>
      </c>
      <c r="L52" s="64">
        <v>292</v>
      </c>
      <c r="M52" s="64">
        <v>304</v>
      </c>
      <c r="N52" s="64">
        <v>302</v>
      </c>
      <c r="O52" s="65">
        <v>304</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100</v>
      </c>
      <c r="L53" s="69">
        <v>104</v>
      </c>
      <c r="M53" s="69">
        <v>133</v>
      </c>
      <c r="N53" s="69">
        <v>148</v>
      </c>
      <c r="O53" s="70">
        <v>165</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VlmFslbAS9z6s6rzFvd3oyS7YLJDuWbBynP+9EXCT7/mHHPeIuGmNqumPJ06pruqIBr7pWKErMosybKcttq3Q==" saltValue="ahtu1vCU1ziIz5waT5oTH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523</v>
      </c>
      <c r="J40" s="103" t="s">
        <v>524</v>
      </c>
      <c r="K40" s="103" t="s">
        <v>525</v>
      </c>
      <c r="L40" s="103" t="s">
        <v>526</v>
      </c>
      <c r="M40" s="104" t="s">
        <v>527</v>
      </c>
    </row>
    <row r="41" spans="2:13" ht="27.75" customHeight="1">
      <c r="B41" s="1184" t="s">
        <v>30</v>
      </c>
      <c r="C41" s="1185"/>
      <c r="D41" s="105"/>
      <c r="E41" s="1190" t="s">
        <v>31</v>
      </c>
      <c r="F41" s="1190"/>
      <c r="G41" s="1190"/>
      <c r="H41" s="1191"/>
      <c r="I41" s="355">
        <v>3593</v>
      </c>
      <c r="J41" s="356">
        <v>4280</v>
      </c>
      <c r="K41" s="356">
        <v>5786</v>
      </c>
      <c r="L41" s="356">
        <v>5527</v>
      </c>
      <c r="M41" s="357">
        <v>6023</v>
      </c>
    </row>
    <row r="42" spans="2:13" ht="27.75" customHeight="1">
      <c r="B42" s="1186"/>
      <c r="C42" s="1187"/>
      <c r="D42" s="106"/>
      <c r="E42" s="1192" t="s">
        <v>32</v>
      </c>
      <c r="F42" s="1192"/>
      <c r="G42" s="1192"/>
      <c r="H42" s="1193"/>
      <c r="I42" s="358" t="s">
        <v>484</v>
      </c>
      <c r="J42" s="359">
        <v>3</v>
      </c>
      <c r="K42" s="359">
        <v>4</v>
      </c>
      <c r="L42" s="359">
        <v>4</v>
      </c>
      <c r="M42" s="360">
        <v>3</v>
      </c>
    </row>
    <row r="43" spans="2:13" ht="27.75" customHeight="1">
      <c r="B43" s="1186"/>
      <c r="C43" s="1187"/>
      <c r="D43" s="106"/>
      <c r="E43" s="1192" t="s">
        <v>33</v>
      </c>
      <c r="F43" s="1192"/>
      <c r="G43" s="1192"/>
      <c r="H43" s="1193"/>
      <c r="I43" s="358">
        <v>101</v>
      </c>
      <c r="J43" s="359">
        <v>81</v>
      </c>
      <c r="K43" s="359">
        <v>87</v>
      </c>
      <c r="L43" s="359">
        <v>83</v>
      </c>
      <c r="M43" s="360">
        <v>78</v>
      </c>
    </row>
    <row r="44" spans="2:13" ht="27.75" customHeight="1">
      <c r="B44" s="1186"/>
      <c r="C44" s="1187"/>
      <c r="D44" s="106"/>
      <c r="E44" s="1192" t="s">
        <v>34</v>
      </c>
      <c r="F44" s="1192"/>
      <c r="G44" s="1192"/>
      <c r="H44" s="1193"/>
      <c r="I44" s="358">
        <v>81</v>
      </c>
      <c r="J44" s="359">
        <v>66</v>
      </c>
      <c r="K44" s="359">
        <v>20</v>
      </c>
      <c r="L44" s="359">
        <v>94</v>
      </c>
      <c r="M44" s="360">
        <v>200</v>
      </c>
    </row>
    <row r="45" spans="2:13" ht="27.75" customHeight="1">
      <c r="B45" s="1186"/>
      <c r="C45" s="1187"/>
      <c r="D45" s="106"/>
      <c r="E45" s="1192" t="s">
        <v>35</v>
      </c>
      <c r="F45" s="1192"/>
      <c r="G45" s="1192"/>
      <c r="H45" s="1193"/>
      <c r="I45" s="358">
        <v>401</v>
      </c>
      <c r="J45" s="359">
        <v>534</v>
      </c>
      <c r="K45" s="359">
        <v>494</v>
      </c>
      <c r="L45" s="359">
        <v>522</v>
      </c>
      <c r="M45" s="360">
        <v>414</v>
      </c>
    </row>
    <row r="46" spans="2:13" ht="27.75" customHeight="1">
      <c r="B46" s="1186"/>
      <c r="C46" s="1187"/>
      <c r="D46" s="107"/>
      <c r="E46" s="1192" t="s">
        <v>36</v>
      </c>
      <c r="F46" s="1192"/>
      <c r="G46" s="1192"/>
      <c r="H46" s="1193"/>
      <c r="I46" s="358" t="s">
        <v>484</v>
      </c>
      <c r="J46" s="359" t="s">
        <v>484</v>
      </c>
      <c r="K46" s="359" t="s">
        <v>484</v>
      </c>
      <c r="L46" s="359" t="s">
        <v>484</v>
      </c>
      <c r="M46" s="360" t="s">
        <v>484</v>
      </c>
    </row>
    <row r="47" spans="2:13" ht="27.75" customHeight="1">
      <c r="B47" s="1186"/>
      <c r="C47" s="1187"/>
      <c r="D47" s="108"/>
      <c r="E47" s="1194" t="s">
        <v>37</v>
      </c>
      <c r="F47" s="1195"/>
      <c r="G47" s="1195"/>
      <c r="H47" s="1196"/>
      <c r="I47" s="358" t="s">
        <v>484</v>
      </c>
      <c r="J47" s="359" t="s">
        <v>484</v>
      </c>
      <c r="K47" s="359" t="s">
        <v>484</v>
      </c>
      <c r="L47" s="359" t="s">
        <v>484</v>
      </c>
      <c r="M47" s="360" t="s">
        <v>484</v>
      </c>
    </row>
    <row r="48" spans="2:13" ht="27.75" customHeight="1">
      <c r="B48" s="1186"/>
      <c r="C48" s="1187"/>
      <c r="D48" s="106"/>
      <c r="E48" s="1192" t="s">
        <v>38</v>
      </c>
      <c r="F48" s="1192"/>
      <c r="G48" s="1192"/>
      <c r="H48" s="1193"/>
      <c r="I48" s="358" t="s">
        <v>484</v>
      </c>
      <c r="J48" s="359" t="s">
        <v>484</v>
      </c>
      <c r="K48" s="359" t="s">
        <v>484</v>
      </c>
      <c r="L48" s="359" t="s">
        <v>484</v>
      </c>
      <c r="M48" s="360" t="s">
        <v>484</v>
      </c>
    </row>
    <row r="49" spans="2:13" ht="27.75" customHeight="1">
      <c r="B49" s="1188"/>
      <c r="C49" s="1189"/>
      <c r="D49" s="106"/>
      <c r="E49" s="1192" t="s">
        <v>39</v>
      </c>
      <c r="F49" s="1192"/>
      <c r="G49" s="1192"/>
      <c r="H49" s="1193"/>
      <c r="I49" s="358" t="s">
        <v>484</v>
      </c>
      <c r="J49" s="359" t="s">
        <v>484</v>
      </c>
      <c r="K49" s="359" t="s">
        <v>484</v>
      </c>
      <c r="L49" s="359" t="s">
        <v>484</v>
      </c>
      <c r="M49" s="360" t="s">
        <v>484</v>
      </c>
    </row>
    <row r="50" spans="2:13" ht="27.75" customHeight="1">
      <c r="B50" s="1197" t="s">
        <v>40</v>
      </c>
      <c r="C50" s="1198"/>
      <c r="D50" s="109"/>
      <c r="E50" s="1192" t="s">
        <v>41</v>
      </c>
      <c r="F50" s="1192"/>
      <c r="G50" s="1192"/>
      <c r="H50" s="1193"/>
      <c r="I50" s="358">
        <v>1834</v>
      </c>
      <c r="J50" s="359">
        <v>2743</v>
      </c>
      <c r="K50" s="359">
        <v>3266</v>
      </c>
      <c r="L50" s="359">
        <v>4522</v>
      </c>
      <c r="M50" s="360">
        <v>5313</v>
      </c>
    </row>
    <row r="51" spans="2:13" ht="27.75" customHeight="1">
      <c r="B51" s="1186"/>
      <c r="C51" s="1187"/>
      <c r="D51" s="106"/>
      <c r="E51" s="1192" t="s">
        <v>42</v>
      </c>
      <c r="F51" s="1192"/>
      <c r="G51" s="1192"/>
      <c r="H51" s="1193"/>
      <c r="I51" s="358" t="s">
        <v>484</v>
      </c>
      <c r="J51" s="359" t="s">
        <v>484</v>
      </c>
      <c r="K51" s="359">
        <v>12</v>
      </c>
      <c r="L51" s="359">
        <v>11</v>
      </c>
      <c r="M51" s="360">
        <v>9</v>
      </c>
    </row>
    <row r="52" spans="2:13" ht="27.75" customHeight="1">
      <c r="B52" s="1188"/>
      <c r="C52" s="1189"/>
      <c r="D52" s="106"/>
      <c r="E52" s="1192" t="s">
        <v>43</v>
      </c>
      <c r="F52" s="1192"/>
      <c r="G52" s="1192"/>
      <c r="H52" s="1193"/>
      <c r="I52" s="358">
        <v>3048</v>
      </c>
      <c r="J52" s="359">
        <v>3045</v>
      </c>
      <c r="K52" s="359">
        <v>4204</v>
      </c>
      <c r="L52" s="359">
        <v>5688</v>
      </c>
      <c r="M52" s="360">
        <v>4292</v>
      </c>
    </row>
    <row r="53" spans="2:13" ht="27.75" customHeight="1" thickBot="1">
      <c r="B53" s="1199" t="s">
        <v>19</v>
      </c>
      <c r="C53" s="1200"/>
      <c r="D53" s="110"/>
      <c r="E53" s="1201" t="s">
        <v>44</v>
      </c>
      <c r="F53" s="1201"/>
      <c r="G53" s="1201"/>
      <c r="H53" s="1202"/>
      <c r="I53" s="361">
        <v>-707</v>
      </c>
      <c r="J53" s="362">
        <v>-824</v>
      </c>
      <c r="K53" s="362">
        <v>-1092</v>
      </c>
      <c r="L53" s="362">
        <v>-3991</v>
      </c>
      <c r="M53" s="363">
        <v>-2896</v>
      </c>
    </row>
    <row r="54" spans="2:13" ht="27.75" customHeight="1">
      <c r="B54" s="111"/>
      <c r="C54" s="112"/>
      <c r="D54" s="112"/>
      <c r="E54" s="113"/>
      <c r="F54" s="113"/>
      <c r="G54" s="113"/>
      <c r="H54" s="113"/>
      <c r="I54" s="114"/>
      <c r="J54" s="114"/>
      <c r="K54" s="114"/>
      <c r="L54" s="114"/>
      <c r="M54" s="114"/>
    </row>
    <row r="55" spans="2:13" ht="13"/>
  </sheetData>
  <sheetProtection algorithmName="SHA-512" hashValue="GmwmW9AaldS0JjlzboHDUqUq+x1yn0RLBXIG497QdhwWoGnMc96216nM/59FaQmzaDXWVYd10Ml0dhnZtnabjg==" saltValue="q2f/pVm2v6/l6hUETQaS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6"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525</v>
      </c>
      <c r="G54" s="119" t="s">
        <v>526</v>
      </c>
      <c r="H54" s="120" t="s">
        <v>527</v>
      </c>
    </row>
    <row r="55" spans="2:8" ht="52.5" customHeight="1">
      <c r="B55" s="121"/>
      <c r="C55" s="1211" t="s">
        <v>46</v>
      </c>
      <c r="D55" s="1211"/>
      <c r="E55" s="1212"/>
      <c r="F55" s="122">
        <v>1072</v>
      </c>
      <c r="G55" s="122">
        <v>1123</v>
      </c>
      <c r="H55" s="123">
        <v>1225</v>
      </c>
    </row>
    <row r="56" spans="2:8" ht="52.5" customHeight="1">
      <c r="B56" s="124"/>
      <c r="C56" s="1213" t="s">
        <v>47</v>
      </c>
      <c r="D56" s="1213"/>
      <c r="E56" s="1214"/>
      <c r="F56" s="125">
        <v>706</v>
      </c>
      <c r="G56" s="125">
        <v>1328</v>
      </c>
      <c r="H56" s="126">
        <v>1895</v>
      </c>
    </row>
    <row r="57" spans="2:8" ht="53.25" customHeight="1">
      <c r="B57" s="124"/>
      <c r="C57" s="1215" t="s">
        <v>48</v>
      </c>
      <c r="D57" s="1215"/>
      <c r="E57" s="1216"/>
      <c r="F57" s="127">
        <v>1356</v>
      </c>
      <c r="G57" s="127">
        <v>1939</v>
      </c>
      <c r="H57" s="128">
        <v>2051</v>
      </c>
    </row>
    <row r="58" spans="2:8" ht="45.75" customHeight="1">
      <c r="B58" s="129"/>
      <c r="C58" s="1203" t="s">
        <v>551</v>
      </c>
      <c r="D58" s="1204"/>
      <c r="E58" s="1205"/>
      <c r="F58" s="130">
        <v>752</v>
      </c>
      <c r="G58" s="130">
        <v>1352</v>
      </c>
      <c r="H58" s="131">
        <v>1429</v>
      </c>
    </row>
    <row r="59" spans="2:8" ht="45.75" customHeight="1">
      <c r="B59" s="129"/>
      <c r="C59" s="1203" t="s">
        <v>555</v>
      </c>
      <c r="D59" s="1204"/>
      <c r="E59" s="1205"/>
      <c r="F59" s="130">
        <v>321</v>
      </c>
      <c r="G59" s="130">
        <v>273</v>
      </c>
      <c r="H59" s="131">
        <v>221</v>
      </c>
    </row>
    <row r="60" spans="2:8" ht="45.75" customHeight="1">
      <c r="B60" s="129"/>
      <c r="C60" s="1203" t="s">
        <v>552</v>
      </c>
      <c r="D60" s="1204"/>
      <c r="E60" s="1205"/>
      <c r="F60" s="130">
        <v>132</v>
      </c>
      <c r="G60" s="130">
        <v>129</v>
      </c>
      <c r="H60" s="131">
        <v>150</v>
      </c>
    </row>
    <row r="61" spans="2:8" ht="45.75" customHeight="1">
      <c r="B61" s="129"/>
      <c r="C61" s="1203" t="s">
        <v>554</v>
      </c>
      <c r="D61" s="1204"/>
      <c r="E61" s="1205"/>
      <c r="F61" s="130">
        <v>37</v>
      </c>
      <c r="G61" s="130">
        <v>76</v>
      </c>
      <c r="H61" s="131">
        <v>101</v>
      </c>
    </row>
    <row r="62" spans="2:8" ht="45.75" customHeight="1" thickBot="1">
      <c r="B62" s="132"/>
      <c r="C62" s="1206" t="s">
        <v>553</v>
      </c>
      <c r="D62" s="1207"/>
      <c r="E62" s="1208"/>
      <c r="F62" s="133" t="s">
        <v>556</v>
      </c>
      <c r="G62" s="133" t="s">
        <v>556</v>
      </c>
      <c r="H62" s="134">
        <v>40</v>
      </c>
    </row>
    <row r="63" spans="2:8" ht="52.5" customHeight="1" thickBot="1">
      <c r="B63" s="135"/>
      <c r="C63" s="1209" t="s">
        <v>49</v>
      </c>
      <c r="D63" s="1209"/>
      <c r="E63" s="1210"/>
      <c r="F63" s="136">
        <v>3134</v>
      </c>
      <c r="G63" s="136">
        <v>4390</v>
      </c>
      <c r="H63" s="137">
        <v>5171</v>
      </c>
    </row>
    <row r="64" spans="2:8" ht="13"/>
  </sheetData>
  <sheetProtection algorithmName="SHA-512" hashValue="RYSgSm0fVUAIya0rZbEKbkJDIqoOKNHxCeTfkwbQD/i5tMydwv7HtSHRoc6cnQluoZLOFeQHbFORoGsPOYeA6w==" saltValue="XWJjbxR0MQumto5GEAWo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50</v>
      </c>
      <c r="E2" s="149"/>
      <c r="F2" s="150" t="s">
        <v>522</v>
      </c>
      <c r="G2" s="151"/>
      <c r="H2" s="152"/>
    </row>
    <row r="3" spans="1:8">
      <c r="A3" s="148" t="s">
        <v>515</v>
      </c>
      <c r="B3" s="153"/>
      <c r="C3" s="154"/>
      <c r="D3" s="155">
        <v>377722</v>
      </c>
      <c r="E3" s="156"/>
      <c r="F3" s="157">
        <v>264232</v>
      </c>
      <c r="G3" s="158"/>
      <c r="H3" s="159"/>
    </row>
    <row r="4" spans="1:8">
      <c r="A4" s="160"/>
      <c r="B4" s="161"/>
      <c r="C4" s="162"/>
      <c r="D4" s="163">
        <v>197793</v>
      </c>
      <c r="E4" s="164"/>
      <c r="F4" s="165">
        <v>133959</v>
      </c>
      <c r="G4" s="166"/>
      <c r="H4" s="167"/>
    </row>
    <row r="5" spans="1:8">
      <c r="A5" s="148" t="s">
        <v>517</v>
      </c>
      <c r="B5" s="153"/>
      <c r="C5" s="154"/>
      <c r="D5" s="155">
        <v>274348</v>
      </c>
      <c r="E5" s="156"/>
      <c r="F5" s="157">
        <v>263613</v>
      </c>
      <c r="G5" s="158"/>
      <c r="H5" s="159"/>
    </row>
    <row r="6" spans="1:8">
      <c r="A6" s="160"/>
      <c r="B6" s="161"/>
      <c r="C6" s="162"/>
      <c r="D6" s="163">
        <v>129397</v>
      </c>
      <c r="E6" s="164"/>
      <c r="F6" s="165">
        <v>128823</v>
      </c>
      <c r="G6" s="166"/>
      <c r="H6" s="167"/>
    </row>
    <row r="7" spans="1:8">
      <c r="A7" s="148" t="s">
        <v>518</v>
      </c>
      <c r="B7" s="153"/>
      <c r="C7" s="154"/>
      <c r="D7" s="155">
        <v>493824</v>
      </c>
      <c r="E7" s="156"/>
      <c r="F7" s="157">
        <v>330026</v>
      </c>
      <c r="G7" s="158"/>
      <c r="H7" s="159"/>
    </row>
    <row r="8" spans="1:8">
      <c r="A8" s="160"/>
      <c r="B8" s="161"/>
      <c r="C8" s="162"/>
      <c r="D8" s="163">
        <v>160756</v>
      </c>
      <c r="E8" s="164"/>
      <c r="F8" s="165">
        <v>141075</v>
      </c>
      <c r="G8" s="166"/>
      <c r="H8" s="167"/>
    </row>
    <row r="9" spans="1:8">
      <c r="A9" s="148" t="s">
        <v>519</v>
      </c>
      <c r="B9" s="153"/>
      <c r="C9" s="154"/>
      <c r="D9" s="155">
        <v>176480</v>
      </c>
      <c r="E9" s="156"/>
      <c r="F9" s="157">
        <v>278179</v>
      </c>
      <c r="G9" s="158"/>
      <c r="H9" s="159"/>
    </row>
    <row r="10" spans="1:8">
      <c r="A10" s="160"/>
      <c r="B10" s="161"/>
      <c r="C10" s="162"/>
      <c r="D10" s="163">
        <v>71355</v>
      </c>
      <c r="E10" s="164"/>
      <c r="F10" s="165">
        <v>122182</v>
      </c>
      <c r="G10" s="166"/>
      <c r="H10" s="167"/>
    </row>
    <row r="11" spans="1:8">
      <c r="A11" s="148" t="s">
        <v>520</v>
      </c>
      <c r="B11" s="153"/>
      <c r="C11" s="154"/>
      <c r="D11" s="155">
        <v>1166499</v>
      </c>
      <c r="E11" s="156"/>
      <c r="F11" s="157">
        <v>283153</v>
      </c>
      <c r="G11" s="158"/>
      <c r="H11" s="159"/>
    </row>
    <row r="12" spans="1:8">
      <c r="A12" s="160"/>
      <c r="B12" s="161"/>
      <c r="C12" s="168"/>
      <c r="D12" s="163">
        <v>109571</v>
      </c>
      <c r="E12" s="164"/>
      <c r="F12" s="165">
        <v>127593</v>
      </c>
      <c r="G12" s="166"/>
      <c r="H12" s="167"/>
    </row>
    <row r="13" spans="1:8">
      <c r="A13" s="148"/>
      <c r="B13" s="153"/>
      <c r="C13" s="169"/>
      <c r="D13" s="170">
        <v>497775</v>
      </c>
      <c r="E13" s="171"/>
      <c r="F13" s="172">
        <v>283841</v>
      </c>
      <c r="G13" s="173"/>
      <c r="H13" s="159"/>
    </row>
    <row r="14" spans="1:8">
      <c r="A14" s="160"/>
      <c r="B14" s="161"/>
      <c r="C14" s="162"/>
      <c r="D14" s="163">
        <v>133774</v>
      </c>
      <c r="E14" s="164"/>
      <c r="F14" s="165">
        <v>130726</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7.4</v>
      </c>
      <c r="C19" s="174">
        <f>ROUND(VALUE(SUBSTITUTE(実質収支比率等に係る経年分析!G$48,"▲","-")),2)</f>
        <v>10.07</v>
      </c>
      <c r="D19" s="174">
        <f>ROUND(VALUE(SUBSTITUTE(実質収支比率等に係る経年分析!H$48,"▲","-")),2)</f>
        <v>34.67</v>
      </c>
      <c r="E19" s="174">
        <f>ROUND(VALUE(SUBSTITUTE(実質収支比率等に係る経年分析!I$48,"▲","-")),2)</f>
        <v>33.39</v>
      </c>
      <c r="F19" s="174">
        <f>ROUND(VALUE(SUBSTITUTE(実質収支比率等に係る経年分析!J$48,"▲","-")),2)</f>
        <v>23.08</v>
      </c>
    </row>
    <row r="20" spans="1:11">
      <c r="A20" s="174" t="s">
        <v>53</v>
      </c>
      <c r="B20" s="174">
        <f>ROUND(VALUE(SUBSTITUTE(実質収支比率等に係る経年分析!F$47,"▲","-")),2)</f>
        <v>51.1</v>
      </c>
      <c r="C20" s="174">
        <f>ROUND(VALUE(SUBSTITUTE(実質収支比率等に係る経年分析!G$47,"▲","-")),2)</f>
        <v>48.39</v>
      </c>
      <c r="D20" s="174">
        <f>ROUND(VALUE(SUBSTITUTE(実質収支比率等に係る経年分析!H$47,"▲","-")),2)</f>
        <v>42.38</v>
      </c>
      <c r="E20" s="174">
        <f>ROUND(VALUE(SUBSTITUTE(実質収支比率等に係る経年分析!I$47,"▲","-")),2)</f>
        <v>46.51</v>
      </c>
      <c r="F20" s="174">
        <f>ROUND(VALUE(SUBSTITUTE(実質収支比率等に係る経年分析!J$47,"▲","-")),2)</f>
        <v>51.37</v>
      </c>
    </row>
    <row r="21" spans="1:11">
      <c r="A21" s="174" t="s">
        <v>54</v>
      </c>
      <c r="B21" s="174">
        <f>IF(ISNUMBER(VALUE(SUBSTITUTE(実質収支比率等に係る経年分析!F$49,"▲","-"))),ROUND(VALUE(SUBSTITUTE(実質収支比率等に係る経年分析!F$49,"▲","-")),2),NA())</f>
        <v>-1.31</v>
      </c>
      <c r="C21" s="174">
        <f>IF(ISNUMBER(VALUE(SUBSTITUTE(実質収支比率等に係る経年分析!G$49,"▲","-"))),ROUND(VALUE(SUBSTITUTE(実質収支比率等に係る経年分析!G$49,"▲","-")),2),NA())</f>
        <v>3.1</v>
      </c>
      <c r="D21" s="174">
        <f>IF(ISNUMBER(VALUE(SUBSTITUTE(実質収支比率等に係る経年分析!H$49,"▲","-"))),ROUND(VALUE(SUBSTITUTE(実質収支比率等に係る経年分析!H$49,"▲","-")),2),NA())</f>
        <v>23.77</v>
      </c>
      <c r="E21" s="174">
        <f>IF(ISNUMBER(VALUE(SUBSTITUTE(実質収支比率等に係る経年分析!I$49,"▲","-"))),ROUND(VALUE(SUBSTITUTE(実質収支比率等に係る経年分析!I$49,"▲","-")),2),NA())</f>
        <v>-0.79</v>
      </c>
      <c r="F21" s="174">
        <f>IF(ISNUMBER(VALUE(SUBSTITUTE(実質収支比率等に係る経年分析!J$49,"▲","-"))),ROUND(VALUE(SUBSTITUTE(実質収支比率等に係る経年分析!J$49,"▲","-")),2),NA())</f>
        <v>-6.48</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c r="A33" s="175" t="str">
        <f>IF(連結実質赤字比率に係る赤字・黒字の構成分析!C$37="",NA(),連結実質赤字比率に係る赤字・黒字の構成分析!C$37)</f>
        <v>簡易水道特別会計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1.1599999999999999</v>
      </c>
    </row>
    <row r="34" spans="1:16">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2.83</v>
      </c>
    </row>
    <row r="35" spans="1:16">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2.4500000000000002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5.03</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34.67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33.380000000000003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23.08</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285</v>
      </c>
      <c r="E42" s="176"/>
      <c r="F42" s="176"/>
      <c r="G42" s="176">
        <f>'実質公債費比率（分子）の構造'!L$52</f>
        <v>292</v>
      </c>
      <c r="H42" s="176"/>
      <c r="I42" s="176"/>
      <c r="J42" s="176">
        <f>'実質公債費比率（分子）の構造'!M$52</f>
        <v>304</v>
      </c>
      <c r="K42" s="176"/>
      <c r="L42" s="176"/>
      <c r="M42" s="176">
        <f>'実質公債費比率（分子）の構造'!N$52</f>
        <v>302</v>
      </c>
      <c r="N42" s="176"/>
      <c r="O42" s="176"/>
      <c r="P42" s="176">
        <f>'実質公債費比率（分子）の構造'!O$52</f>
        <v>304</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c r="A45" s="176" t="s">
        <v>63</v>
      </c>
      <c r="B45" s="176">
        <f>'実質公債費比率（分子）の構造'!K$49</f>
        <v>14</v>
      </c>
      <c r="C45" s="176"/>
      <c r="D45" s="176"/>
      <c r="E45" s="176">
        <f>'実質公債費比率（分子）の構造'!L$49</f>
        <v>15</v>
      </c>
      <c r="F45" s="176"/>
      <c r="G45" s="176"/>
      <c r="H45" s="176">
        <f>'実質公債費比率（分子）の構造'!M$49</f>
        <v>16</v>
      </c>
      <c r="I45" s="176"/>
      <c r="J45" s="176"/>
      <c r="K45" s="176">
        <f>'実質公債費比率（分子）の構造'!N$49</f>
        <v>6</v>
      </c>
      <c r="L45" s="176"/>
      <c r="M45" s="176"/>
      <c r="N45" s="176">
        <f>'実質公債費比率（分子）の構造'!O$49</f>
        <v>10</v>
      </c>
      <c r="O45" s="176"/>
      <c r="P45" s="176"/>
    </row>
    <row r="46" spans="1:16">
      <c r="A46" s="176" t="s">
        <v>64</v>
      </c>
      <c r="B46" s="176">
        <f>'実質公債費比率（分子）の構造'!K$48</f>
        <v>19</v>
      </c>
      <c r="C46" s="176"/>
      <c r="D46" s="176"/>
      <c r="E46" s="176">
        <f>'実質公債費比率（分子）の構造'!L$48</f>
        <v>17</v>
      </c>
      <c r="F46" s="176"/>
      <c r="G46" s="176"/>
      <c r="H46" s="176">
        <f>'実質公債費比率（分子）の構造'!M$48</f>
        <v>24</v>
      </c>
      <c r="I46" s="176"/>
      <c r="J46" s="176"/>
      <c r="K46" s="176">
        <f>'実質公債費比率（分子）の構造'!N$48</f>
        <v>25</v>
      </c>
      <c r="L46" s="176"/>
      <c r="M46" s="176"/>
      <c r="N46" s="176">
        <f>'実質公債費比率（分子）の構造'!O$48</f>
        <v>20</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352</v>
      </c>
      <c r="C49" s="176"/>
      <c r="D49" s="176"/>
      <c r="E49" s="176">
        <f>'実質公債費比率（分子）の構造'!L$45</f>
        <v>364</v>
      </c>
      <c r="F49" s="176"/>
      <c r="G49" s="176"/>
      <c r="H49" s="176">
        <f>'実質公債費比率（分子）の構造'!M$45</f>
        <v>397</v>
      </c>
      <c r="I49" s="176"/>
      <c r="J49" s="176"/>
      <c r="K49" s="176">
        <f>'実質公債費比率（分子）の構造'!N$45</f>
        <v>419</v>
      </c>
      <c r="L49" s="176"/>
      <c r="M49" s="176"/>
      <c r="N49" s="176">
        <f>'実質公債費比率（分子）の構造'!O$45</f>
        <v>439</v>
      </c>
      <c r="O49" s="176"/>
      <c r="P49" s="176"/>
    </row>
    <row r="50" spans="1:16">
      <c r="A50" s="176" t="s">
        <v>67</v>
      </c>
      <c r="B50" s="176" t="e">
        <f>NA()</f>
        <v>#N/A</v>
      </c>
      <c r="C50" s="176">
        <f>IF(ISNUMBER('実質公債費比率（分子）の構造'!K$53),'実質公債費比率（分子）の構造'!K$53,NA())</f>
        <v>100</v>
      </c>
      <c r="D50" s="176" t="e">
        <f>NA()</f>
        <v>#N/A</v>
      </c>
      <c r="E50" s="176" t="e">
        <f>NA()</f>
        <v>#N/A</v>
      </c>
      <c r="F50" s="176">
        <f>IF(ISNUMBER('実質公債費比率（分子）の構造'!L$53),'実質公債費比率（分子）の構造'!L$53,NA())</f>
        <v>104</v>
      </c>
      <c r="G50" s="176" t="e">
        <f>NA()</f>
        <v>#N/A</v>
      </c>
      <c r="H50" s="176" t="e">
        <f>NA()</f>
        <v>#N/A</v>
      </c>
      <c r="I50" s="176">
        <f>IF(ISNUMBER('実質公債費比率（分子）の構造'!M$53),'実質公債費比率（分子）の構造'!M$53,NA())</f>
        <v>133</v>
      </c>
      <c r="J50" s="176" t="e">
        <f>NA()</f>
        <v>#N/A</v>
      </c>
      <c r="K50" s="176" t="e">
        <f>NA()</f>
        <v>#N/A</v>
      </c>
      <c r="L50" s="176">
        <f>IF(ISNUMBER('実質公債費比率（分子）の構造'!N$53),'実質公債費比率（分子）の構造'!N$53,NA())</f>
        <v>148</v>
      </c>
      <c r="M50" s="176" t="e">
        <f>NA()</f>
        <v>#N/A</v>
      </c>
      <c r="N50" s="176" t="e">
        <f>NA()</f>
        <v>#N/A</v>
      </c>
      <c r="O50" s="176">
        <f>IF(ISNUMBER('実質公債費比率（分子）の構造'!O$53),'実質公債費比率（分子）の構造'!O$53,NA())</f>
        <v>165</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3048</v>
      </c>
      <c r="E56" s="175"/>
      <c r="F56" s="175"/>
      <c r="G56" s="175">
        <f>'将来負担比率（分子）の構造'!J$52</f>
        <v>3045</v>
      </c>
      <c r="H56" s="175"/>
      <c r="I56" s="175"/>
      <c r="J56" s="175">
        <f>'将来負担比率（分子）の構造'!K$52</f>
        <v>4204</v>
      </c>
      <c r="K56" s="175"/>
      <c r="L56" s="175"/>
      <c r="M56" s="175">
        <f>'将来負担比率（分子）の構造'!L$52</f>
        <v>5688</v>
      </c>
      <c r="N56" s="175"/>
      <c r="O56" s="175"/>
      <c r="P56" s="175">
        <f>'将来負担比率（分子）の構造'!M$52</f>
        <v>4292</v>
      </c>
    </row>
    <row r="57" spans="1:16">
      <c r="A57" s="175" t="s">
        <v>42</v>
      </c>
      <c r="B57" s="175"/>
      <c r="C57" s="175"/>
      <c r="D57" s="175" t="str">
        <f>'将来負担比率（分子）の構造'!I$51</f>
        <v>-</v>
      </c>
      <c r="E57" s="175"/>
      <c r="F57" s="175"/>
      <c r="G57" s="175" t="str">
        <f>'将来負担比率（分子）の構造'!J$51</f>
        <v>-</v>
      </c>
      <c r="H57" s="175"/>
      <c r="I57" s="175"/>
      <c r="J57" s="175">
        <f>'将来負担比率（分子）の構造'!K$51</f>
        <v>12</v>
      </c>
      <c r="K57" s="175"/>
      <c r="L57" s="175"/>
      <c r="M57" s="175">
        <f>'将来負担比率（分子）の構造'!L$51</f>
        <v>11</v>
      </c>
      <c r="N57" s="175"/>
      <c r="O57" s="175"/>
      <c r="P57" s="175">
        <f>'将来負担比率（分子）の構造'!M$51</f>
        <v>9</v>
      </c>
    </row>
    <row r="58" spans="1:16">
      <c r="A58" s="175" t="s">
        <v>41</v>
      </c>
      <c r="B58" s="175"/>
      <c r="C58" s="175"/>
      <c r="D58" s="175">
        <f>'将来負担比率（分子）の構造'!I$50</f>
        <v>1834</v>
      </c>
      <c r="E58" s="175"/>
      <c r="F58" s="175"/>
      <c r="G58" s="175">
        <f>'将来負担比率（分子）の構造'!J$50</f>
        <v>2743</v>
      </c>
      <c r="H58" s="175"/>
      <c r="I58" s="175"/>
      <c r="J58" s="175">
        <f>'将来負担比率（分子）の構造'!K$50</f>
        <v>3266</v>
      </c>
      <c r="K58" s="175"/>
      <c r="L58" s="175"/>
      <c r="M58" s="175">
        <f>'将来負担比率（分子）の構造'!L$50</f>
        <v>4522</v>
      </c>
      <c r="N58" s="175"/>
      <c r="O58" s="175"/>
      <c r="P58" s="175">
        <f>'将来負担比率（分子）の構造'!M$50</f>
        <v>5313</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401</v>
      </c>
      <c r="C62" s="175"/>
      <c r="D62" s="175"/>
      <c r="E62" s="175">
        <f>'将来負担比率（分子）の構造'!J$45</f>
        <v>534</v>
      </c>
      <c r="F62" s="175"/>
      <c r="G62" s="175"/>
      <c r="H62" s="175">
        <f>'将来負担比率（分子）の構造'!K$45</f>
        <v>494</v>
      </c>
      <c r="I62" s="175"/>
      <c r="J62" s="175"/>
      <c r="K62" s="175">
        <f>'将来負担比率（分子）の構造'!L$45</f>
        <v>522</v>
      </c>
      <c r="L62" s="175"/>
      <c r="M62" s="175"/>
      <c r="N62" s="175">
        <f>'将来負担比率（分子）の構造'!M$45</f>
        <v>414</v>
      </c>
      <c r="O62" s="175"/>
      <c r="P62" s="175"/>
    </row>
    <row r="63" spans="1:16">
      <c r="A63" s="175" t="s">
        <v>34</v>
      </c>
      <c r="B63" s="175">
        <f>'将来負担比率（分子）の構造'!I$44</f>
        <v>81</v>
      </c>
      <c r="C63" s="175"/>
      <c r="D63" s="175"/>
      <c r="E63" s="175">
        <f>'将来負担比率（分子）の構造'!J$44</f>
        <v>66</v>
      </c>
      <c r="F63" s="175"/>
      <c r="G63" s="175"/>
      <c r="H63" s="175">
        <f>'将来負担比率（分子）の構造'!K$44</f>
        <v>20</v>
      </c>
      <c r="I63" s="175"/>
      <c r="J63" s="175"/>
      <c r="K63" s="175">
        <f>'将来負担比率（分子）の構造'!L$44</f>
        <v>94</v>
      </c>
      <c r="L63" s="175"/>
      <c r="M63" s="175"/>
      <c r="N63" s="175">
        <f>'将来負担比率（分子）の構造'!M$44</f>
        <v>200</v>
      </c>
      <c r="O63" s="175"/>
      <c r="P63" s="175"/>
    </row>
    <row r="64" spans="1:16">
      <c r="A64" s="175" t="s">
        <v>33</v>
      </c>
      <c r="B64" s="175">
        <f>'将来負担比率（分子）の構造'!I$43</f>
        <v>101</v>
      </c>
      <c r="C64" s="175"/>
      <c r="D64" s="175"/>
      <c r="E64" s="175">
        <f>'将来負担比率（分子）の構造'!J$43</f>
        <v>81</v>
      </c>
      <c r="F64" s="175"/>
      <c r="G64" s="175"/>
      <c r="H64" s="175">
        <f>'将来負担比率（分子）の構造'!K$43</f>
        <v>87</v>
      </c>
      <c r="I64" s="175"/>
      <c r="J64" s="175"/>
      <c r="K64" s="175">
        <f>'将来負担比率（分子）の構造'!L$43</f>
        <v>83</v>
      </c>
      <c r="L64" s="175"/>
      <c r="M64" s="175"/>
      <c r="N64" s="175">
        <f>'将来負担比率（分子）の構造'!M$43</f>
        <v>78</v>
      </c>
      <c r="O64" s="175"/>
      <c r="P64" s="175"/>
    </row>
    <row r="65" spans="1:16">
      <c r="A65" s="175" t="s">
        <v>32</v>
      </c>
      <c r="B65" s="175" t="str">
        <f>'将来負担比率（分子）の構造'!I$42</f>
        <v>-</v>
      </c>
      <c r="C65" s="175"/>
      <c r="D65" s="175"/>
      <c r="E65" s="175">
        <f>'将来負担比率（分子）の構造'!J$42</f>
        <v>3</v>
      </c>
      <c r="F65" s="175"/>
      <c r="G65" s="175"/>
      <c r="H65" s="175">
        <f>'将来負担比率（分子）の構造'!K$42</f>
        <v>4</v>
      </c>
      <c r="I65" s="175"/>
      <c r="J65" s="175"/>
      <c r="K65" s="175">
        <f>'将来負担比率（分子）の構造'!L$42</f>
        <v>4</v>
      </c>
      <c r="L65" s="175"/>
      <c r="M65" s="175"/>
      <c r="N65" s="175">
        <f>'将来負担比率（分子）の構造'!M$42</f>
        <v>3</v>
      </c>
      <c r="O65" s="175"/>
      <c r="P65" s="175"/>
    </row>
    <row r="66" spans="1:16">
      <c r="A66" s="175" t="s">
        <v>31</v>
      </c>
      <c r="B66" s="175">
        <f>'将来負担比率（分子）の構造'!I$41</f>
        <v>3593</v>
      </c>
      <c r="C66" s="175"/>
      <c r="D66" s="175"/>
      <c r="E66" s="175">
        <f>'将来負担比率（分子）の構造'!J$41</f>
        <v>4280</v>
      </c>
      <c r="F66" s="175"/>
      <c r="G66" s="175"/>
      <c r="H66" s="175">
        <f>'将来負担比率（分子）の構造'!K$41</f>
        <v>5786</v>
      </c>
      <c r="I66" s="175"/>
      <c r="J66" s="175"/>
      <c r="K66" s="175">
        <f>'将来負担比率（分子）の構造'!L$41</f>
        <v>5527</v>
      </c>
      <c r="L66" s="175"/>
      <c r="M66" s="175"/>
      <c r="N66" s="175">
        <f>'将来負担比率（分子）の構造'!M$41</f>
        <v>6023</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1072</v>
      </c>
      <c r="C72" s="179">
        <f>基金残高に係る経年分析!G55</f>
        <v>1123</v>
      </c>
      <c r="D72" s="179">
        <f>基金残高に係る経年分析!H55</f>
        <v>1225</v>
      </c>
    </row>
    <row r="73" spans="1:16">
      <c r="A73" s="178" t="s">
        <v>74</v>
      </c>
      <c r="B73" s="179">
        <f>基金残高に係る経年分析!F56</f>
        <v>706</v>
      </c>
      <c r="C73" s="179">
        <f>基金残高に係る経年分析!G56</f>
        <v>1328</v>
      </c>
      <c r="D73" s="179">
        <f>基金残高に係る経年分析!H56</f>
        <v>1895</v>
      </c>
    </row>
    <row r="74" spans="1:16">
      <c r="A74" s="178" t="s">
        <v>75</v>
      </c>
      <c r="B74" s="179">
        <f>基金残高に係る経年分析!F57</f>
        <v>1356</v>
      </c>
      <c r="C74" s="179">
        <f>基金残高に係る経年分析!G57</f>
        <v>1939</v>
      </c>
      <c r="D74" s="179">
        <f>基金残高に係る経年分析!H57</f>
        <v>2051</v>
      </c>
    </row>
  </sheetData>
  <sheetProtection algorithmName="SHA-512" hashValue="pd4cZPVakMzuQAD6ZDu5axuLdjh1iCMx3Kv2T0eNilnIXVQaj8KchTnEX6BGuQVxA8txjTyfw2kTzAaMd8L9fA==" saltValue="YHZ4bRTuZ2K5SY2IyYD+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2025-03-14T06:54:29Z</cp:lastPrinted>
  <dcterms:created xsi:type="dcterms:W3CDTF">2025-02-19T05:20:32Z</dcterms:created>
  <dcterms:modified xsi:type="dcterms:W3CDTF">2025-03-17T00:28:04Z</dcterms:modified>
  <cp:category/>
</cp:coreProperties>
</file>